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autoCompressPictures="0"/>
  <mc:AlternateContent xmlns:mc="http://schemas.openxmlformats.org/markup-compatibility/2006">
    <mc:Choice Requires="x15">
      <x15ac:absPath xmlns:x15ac="http://schemas.microsoft.com/office/spreadsheetml/2010/11/ac" url="C:\Users\mi compu\Documents\Documentos EEU Oct 2019\6 Master BB English V21\Support Files Instructor\6.1 Introduction\"/>
    </mc:Choice>
  </mc:AlternateContent>
  <xr:revisionPtr revIDLastSave="0" documentId="13_ncr:1_{049D2FF4-DAC2-4907-85B0-D6321CE1CB87}" xr6:coauthVersionLast="47" xr6:coauthVersionMax="47" xr10:uidLastSave="{00000000-0000-0000-0000-000000000000}"/>
  <bookViews>
    <workbookView xWindow="-110" yWindow="-110" windowWidth="19420" windowHeight="10420" tabRatio="871" xr2:uid="{00000000-000D-0000-FFFF-FFFF00000000}"/>
  </bookViews>
  <sheets>
    <sheet name="Plan" sheetId="6" r:id="rId1"/>
    <sheet name="Management" sheetId="1" r:id="rId2"/>
    <sheet name="Value Streams" sheetId="7" r:id="rId3"/>
    <sheet name="Sales" sheetId="10" r:id="rId4"/>
    <sheet name="Mkt" sheetId="11" r:id="rId5"/>
    <sheet name="Finance" sheetId="12" r:id="rId6"/>
    <sheet name="HR" sheetId="13" r:id="rId7"/>
    <sheet name="IT" sheetId="14" r:id="rId8"/>
    <sheet name="Quality" sheetId="15" r:id="rId9"/>
    <sheet name="Maintenance" sheetId="16" r:id="rId10"/>
    <sheet name="Culture" sheetId="8"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mes2">[1]Calculo!$AZ$94:$BP$110</definedName>
    <definedName name="__mes3">[1]Calculo!$AZ$112:$BP$128</definedName>
    <definedName name="__mes4">[1]Calculo!$AZ$130:$BP$146</definedName>
    <definedName name="__mes5">[1]Calculo!$AZ$148:$BP$164</definedName>
    <definedName name="__mes6">[1]Calculo!$AZ$166:$BP$182</definedName>
    <definedName name="_mes2">[1]Calculo!$AZ$94:$BP$110</definedName>
    <definedName name="_mes3">[1]Calculo!$AZ$112:$BP$128</definedName>
    <definedName name="_mes4">[1]Calculo!$AZ$130:$BP$146</definedName>
    <definedName name="_mes5">[1]Calculo!$AZ$148:$BP$164</definedName>
    <definedName name="_mes6">[1]Calculo!$AZ$166:$BP$182</definedName>
    <definedName name="Boxwda">#REF!</definedName>
    <definedName name="cantidad_horas">[1]Calculo!$AZ$196:$BP$212</definedName>
    <definedName name="clasificacion">#REF!</definedName>
    <definedName name="datos">[1]Calculo!$S$2:$AI$31</definedName>
    <definedName name="equipo_mes" localSheetId="0">[1]Calculo!#REF!</definedName>
    <definedName name="equipo_mes">[1]Calculo!#REF!</definedName>
    <definedName name="Estados" localSheetId="0">#REF!</definedName>
    <definedName name="Estados">#REF!</definedName>
    <definedName name="Estados1">#REF!</definedName>
    <definedName name="Estados2" localSheetId="0">[7]Radar!$A$59:$A$63</definedName>
    <definedName name="Estados2">[2]Radar!$A$59:$A$63</definedName>
    <definedName name="factor">[1]Calculo!$S$35:$AJ$49</definedName>
    <definedName name="FechaEvaluacion" localSheetId="0">[7]Evaluación!$J$2:$S$2</definedName>
    <definedName name="FechaEvaluacion">[2]Evaluación!$J$2:$S$2</definedName>
    <definedName name="fpy">[1]Calculo!$S$27:$AI$27</definedName>
    <definedName name="graficas">[1]Calculo!$B$4:$O$47</definedName>
    <definedName name="Herramientas">#N/A</definedName>
    <definedName name="Limitantes">#REF!</definedName>
    <definedName name="mlfb">[1]Calculo!$CW$2:$CZ$25</definedName>
    <definedName name="nb" localSheetId="0">[1]Calculo!#REF!</definedName>
    <definedName name="nb">[1]Calculo!#REF!</definedName>
    <definedName name="personal">[1]Calculo!$AL$33:$AW$57</definedName>
    <definedName name="Radar_Liderazgo" localSheetId="0">OFFSET([7]Evaluación!$A$3,2,MATCH([7]Radar!$A$2,[7]Evaluación!$A$2:$IV$2,0)-1,10,1)</definedName>
    <definedName name="Radar_Liderazgo">OFFSET([2]Evaluación!$A$3,2,MATCH([2]Radar!$A$2,[2]Evaluación!$2:$2,0)-1,10,1)</definedName>
    <definedName name="sdaf">#REF!</definedName>
    <definedName name="SEITE1" localSheetId="0">'[8]#REF'!$A$1:$P$56</definedName>
    <definedName name="SEITE1">'[3]#REF'!$A$1:$P$56</definedName>
    <definedName name="semana1">[1]Calculo!$AZ$4:$BP$20</definedName>
    <definedName name="semana2">[1]Calculo!$AZ$22:$BP$38</definedName>
    <definedName name="semana3">[1]Calculo!$AZ$40:$BP$56</definedName>
    <definedName name="semana4">[1]Calculo!$AZ$58:$BP$74</definedName>
    <definedName name="semana5">[1]Calculo!$AZ$76:$BP$92</definedName>
    <definedName name="table" localSheetId="0">#REF!</definedName>
    <definedName name="table">#REF!</definedName>
    <definedName name="tiempos">[1]Calculo!$S$11:$AI$25</definedName>
    <definedName name="utilizacion">[1]Calculo!$S$29:$AI$30</definedName>
    <definedName name="utilizacion_equipos">[1]Calculo!$AZ$1:$BQ$183</definedName>
    <definedName name="val">#REF!</definedName>
    <definedName name="valor">[4]Hoja1!$A$1:$A$5</definedName>
    <definedName name="valores" localSheetId="0">#REF!</definedName>
    <definedName name="valores">#REF!</definedName>
    <definedName name="volumenes" localSheetId="0">[9]CHRYSLER!$AZ$7:$BK$22</definedName>
    <definedName name="volumenes">[5]CHRYSLER!$AZ$7:$BK$22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8" i="6" l="1"/>
  <c r="E129" i="6"/>
  <c r="C129" i="6"/>
  <c r="D129" i="6"/>
  <c r="D126" i="6" s="1"/>
  <c r="D128" i="6"/>
  <c r="C128" i="6"/>
  <c r="C116" i="6"/>
  <c r="D116" i="6"/>
  <c r="E116" i="6"/>
  <c r="C117" i="6"/>
  <c r="D117" i="6"/>
  <c r="E117" i="6"/>
  <c r="C118" i="6"/>
  <c r="D118" i="6"/>
  <c r="E118" i="6"/>
  <c r="C119" i="6"/>
  <c r="D119" i="6"/>
  <c r="E119" i="6"/>
  <c r="C120" i="6"/>
  <c r="D120" i="6"/>
  <c r="E120" i="6"/>
  <c r="C121" i="6"/>
  <c r="D121" i="6"/>
  <c r="E121" i="6"/>
  <c r="C122" i="6"/>
  <c r="D122" i="6"/>
  <c r="E122" i="6"/>
  <c r="C123" i="6"/>
  <c r="D123" i="6"/>
  <c r="E123" i="6"/>
  <c r="C124" i="6"/>
  <c r="D124" i="6"/>
  <c r="E124" i="6"/>
  <c r="D115" i="6"/>
  <c r="E115" i="6"/>
  <c r="C115" i="6"/>
  <c r="C103" i="6"/>
  <c r="D103" i="6"/>
  <c r="E103" i="6"/>
  <c r="C104" i="6"/>
  <c r="D104" i="6"/>
  <c r="E104" i="6"/>
  <c r="C105" i="6"/>
  <c r="D105" i="6"/>
  <c r="E105" i="6"/>
  <c r="C106" i="6"/>
  <c r="D106" i="6"/>
  <c r="E106" i="6"/>
  <c r="C107" i="6"/>
  <c r="D107" i="6"/>
  <c r="E107" i="6"/>
  <c r="C108" i="6"/>
  <c r="D108" i="6"/>
  <c r="E108" i="6"/>
  <c r="C109" i="6"/>
  <c r="D109" i="6"/>
  <c r="E109" i="6"/>
  <c r="C110" i="6"/>
  <c r="D110" i="6"/>
  <c r="E110" i="6"/>
  <c r="C111" i="6"/>
  <c r="D111" i="6"/>
  <c r="E111" i="6"/>
  <c r="D102" i="6"/>
  <c r="E102" i="6"/>
  <c r="C102" i="6"/>
  <c r="C90" i="6"/>
  <c r="D90" i="6"/>
  <c r="E90" i="6"/>
  <c r="C91" i="6"/>
  <c r="D91" i="6"/>
  <c r="E91" i="6"/>
  <c r="C92" i="6"/>
  <c r="D92" i="6"/>
  <c r="E92" i="6"/>
  <c r="C93" i="6"/>
  <c r="D93" i="6"/>
  <c r="E93" i="6"/>
  <c r="C94" i="6"/>
  <c r="D94" i="6"/>
  <c r="E94" i="6"/>
  <c r="C95" i="6"/>
  <c r="D95" i="6"/>
  <c r="E95" i="6"/>
  <c r="C96" i="6"/>
  <c r="D96" i="6"/>
  <c r="E96" i="6"/>
  <c r="C97" i="6"/>
  <c r="D97" i="6"/>
  <c r="E97" i="6"/>
  <c r="C98" i="6"/>
  <c r="D98" i="6"/>
  <c r="E98" i="6"/>
  <c r="D89" i="6"/>
  <c r="E89" i="6"/>
  <c r="C89" i="6"/>
  <c r="C77" i="6"/>
  <c r="D77" i="6"/>
  <c r="E77" i="6"/>
  <c r="C78" i="6"/>
  <c r="D78" i="6"/>
  <c r="E78" i="6"/>
  <c r="C79" i="6"/>
  <c r="D79" i="6"/>
  <c r="E79" i="6"/>
  <c r="C80" i="6"/>
  <c r="D80" i="6"/>
  <c r="E80" i="6"/>
  <c r="C81" i="6"/>
  <c r="D81" i="6"/>
  <c r="E81" i="6"/>
  <c r="C82" i="6"/>
  <c r="D82" i="6"/>
  <c r="E82" i="6"/>
  <c r="C83" i="6"/>
  <c r="D83" i="6"/>
  <c r="E83" i="6"/>
  <c r="C84" i="6"/>
  <c r="D84" i="6"/>
  <c r="E84" i="6"/>
  <c r="C85" i="6"/>
  <c r="D85" i="6"/>
  <c r="E85" i="6"/>
  <c r="D76" i="6"/>
  <c r="E76" i="6"/>
  <c r="C76" i="6"/>
  <c r="C64" i="6"/>
  <c r="D64" i="6"/>
  <c r="E64" i="6"/>
  <c r="C65" i="6"/>
  <c r="D65" i="6"/>
  <c r="E65" i="6"/>
  <c r="C66" i="6"/>
  <c r="D66" i="6"/>
  <c r="E66" i="6"/>
  <c r="C67" i="6"/>
  <c r="D67" i="6"/>
  <c r="E67" i="6"/>
  <c r="C68" i="6"/>
  <c r="D68" i="6"/>
  <c r="E68" i="6"/>
  <c r="C69" i="6"/>
  <c r="D69" i="6"/>
  <c r="E69" i="6"/>
  <c r="C70" i="6"/>
  <c r="D70" i="6"/>
  <c r="E70" i="6"/>
  <c r="C71" i="6"/>
  <c r="D71" i="6"/>
  <c r="E71" i="6"/>
  <c r="C72" i="6"/>
  <c r="D72" i="6"/>
  <c r="E72" i="6"/>
  <c r="D63" i="6"/>
  <c r="E63" i="6"/>
  <c r="C63" i="6"/>
  <c r="C51" i="6"/>
  <c r="D51" i="6"/>
  <c r="E51" i="6"/>
  <c r="C52" i="6"/>
  <c r="D52" i="6"/>
  <c r="E52" i="6"/>
  <c r="C53" i="6"/>
  <c r="D53" i="6"/>
  <c r="E53" i="6"/>
  <c r="C54" i="6"/>
  <c r="D54" i="6"/>
  <c r="E54" i="6"/>
  <c r="C55" i="6"/>
  <c r="D55" i="6"/>
  <c r="E55" i="6"/>
  <c r="C56" i="6"/>
  <c r="D56" i="6"/>
  <c r="E56" i="6"/>
  <c r="C57" i="6"/>
  <c r="D57" i="6"/>
  <c r="E57" i="6"/>
  <c r="C58" i="6"/>
  <c r="D58" i="6"/>
  <c r="E58" i="6"/>
  <c r="C59" i="6"/>
  <c r="D59" i="6"/>
  <c r="E59" i="6"/>
  <c r="D50" i="6"/>
  <c r="E50" i="6"/>
  <c r="C50" i="6"/>
  <c r="C38" i="6"/>
  <c r="D38" i="6"/>
  <c r="E38" i="6"/>
  <c r="C39" i="6"/>
  <c r="D39" i="6"/>
  <c r="E39" i="6"/>
  <c r="C40" i="6"/>
  <c r="D40" i="6"/>
  <c r="E40" i="6"/>
  <c r="C41" i="6"/>
  <c r="D41" i="6"/>
  <c r="E41" i="6"/>
  <c r="C42" i="6"/>
  <c r="D42" i="6"/>
  <c r="E42" i="6"/>
  <c r="C43" i="6"/>
  <c r="D43" i="6"/>
  <c r="E43" i="6"/>
  <c r="C44" i="6"/>
  <c r="D44" i="6"/>
  <c r="E44" i="6"/>
  <c r="C45" i="6"/>
  <c r="D45" i="6"/>
  <c r="E45" i="6"/>
  <c r="C46" i="6"/>
  <c r="D46" i="6"/>
  <c r="E46" i="6"/>
  <c r="D37" i="6"/>
  <c r="E37" i="6"/>
  <c r="C37" i="6"/>
  <c r="D20" i="6"/>
  <c r="E20" i="6"/>
  <c r="D21" i="6"/>
  <c r="E21" i="6"/>
  <c r="D22" i="6"/>
  <c r="E22" i="6"/>
  <c r="D23" i="6"/>
  <c r="E23" i="6"/>
  <c r="D24" i="6"/>
  <c r="E24" i="6"/>
  <c r="D25" i="6"/>
  <c r="E25" i="6"/>
  <c r="D26" i="6"/>
  <c r="E26" i="6"/>
  <c r="D27" i="6"/>
  <c r="E27" i="6"/>
  <c r="D28" i="6"/>
  <c r="E28" i="6"/>
  <c r="D29" i="6"/>
  <c r="E29" i="6"/>
  <c r="D30" i="6"/>
  <c r="E30" i="6"/>
  <c r="D31" i="6"/>
  <c r="E31" i="6"/>
  <c r="D32" i="6"/>
  <c r="E32" i="6"/>
  <c r="D33" i="6"/>
  <c r="E33" i="6"/>
  <c r="C21" i="6"/>
  <c r="C22" i="6"/>
  <c r="C23" i="6"/>
  <c r="C24" i="6"/>
  <c r="C25" i="6"/>
  <c r="C26" i="6"/>
  <c r="C27" i="6"/>
  <c r="C28" i="6"/>
  <c r="C29" i="6"/>
  <c r="C30" i="6"/>
  <c r="C31" i="6"/>
  <c r="C32" i="6"/>
  <c r="C33" i="6"/>
  <c r="C20" i="6"/>
  <c r="D13" i="6"/>
  <c r="E13" i="6"/>
  <c r="D14" i="6"/>
  <c r="E14" i="6"/>
  <c r="D15" i="6"/>
  <c r="E15" i="6"/>
  <c r="D16" i="6"/>
  <c r="E16" i="6"/>
  <c r="C14" i="6"/>
  <c r="C15" i="6"/>
  <c r="C16" i="6"/>
  <c r="C13" i="6"/>
  <c r="C126" i="6"/>
  <c r="E61" i="6" l="1"/>
  <c r="E126" i="6"/>
  <c r="E8" i="6" s="1"/>
  <c r="D61" i="6"/>
  <c r="C61" i="6"/>
  <c r="D87" i="6"/>
  <c r="E113" i="6"/>
  <c r="D113" i="6"/>
  <c r="D48" i="6"/>
  <c r="D74" i="6"/>
  <c r="D100" i="6"/>
  <c r="E48" i="6"/>
  <c r="E100" i="6"/>
  <c r="C48" i="6"/>
  <c r="E87" i="6"/>
  <c r="C113" i="6"/>
  <c r="E74" i="6"/>
  <c r="C74" i="6"/>
  <c r="C87" i="6"/>
  <c r="C100" i="6"/>
  <c r="E35" i="6"/>
  <c r="E7" i="6" s="1"/>
  <c r="C35" i="6"/>
  <c r="D35" i="6"/>
  <c r="E18" i="6"/>
  <c r="E6" i="6" s="1"/>
  <c r="D18" i="6"/>
  <c r="D6" i="6" s="1"/>
  <c r="C18" i="6"/>
  <c r="C6" i="6" s="1"/>
  <c r="D8" i="6"/>
  <c r="C8" i="6"/>
  <c r="C11" i="6"/>
  <c r="E11" i="6"/>
  <c r="E5" i="6" s="1"/>
  <c r="D11" i="6"/>
  <c r="D5" i="6" s="1"/>
  <c r="D7" i="6" l="1"/>
  <c r="D9" i="6" s="1"/>
  <c r="C7" i="6"/>
  <c r="E9" i="6"/>
  <c r="C5" i="6"/>
  <c r="C9" i="6" l="1"/>
</calcChain>
</file>

<file path=xl/sharedStrings.xml><?xml version="1.0" encoding="utf-8"?>
<sst xmlns="http://schemas.openxmlformats.org/spreadsheetml/2006/main" count="903" uniqueCount="176">
  <si>
    <t>Traditional</t>
  </si>
  <si>
    <t>Deployment</t>
  </si>
  <si>
    <t>Excellence</t>
  </si>
  <si>
    <t>Level</t>
  </si>
  <si>
    <t>Justification</t>
  </si>
  <si>
    <t>Notes</t>
  </si>
  <si>
    <t>Pictures</t>
  </si>
  <si>
    <t>There are guidelines that are verbally communicated to management, and this marks the priorities.</t>
  </si>
  <si>
    <t>The mission, vision and values had been defined​​, the company has made ​​strategic planning exercises, but the track has been poor.</t>
  </si>
  <si>
    <t>Decisions are mainly taken by senior management.</t>
  </si>
  <si>
    <t>Top management sets the priorities and the senior and middle managers are the decision makers. This company is characterized by a high degree of control.</t>
  </si>
  <si>
    <t>Senior management delegates decisions to middle managers, seeking to control with many indicators.</t>
  </si>
  <si>
    <t>Structure</t>
  </si>
  <si>
    <t>Lean Six Sigma is not a known strategy or  a priority for the business.</t>
  </si>
  <si>
    <t>The decision making process has substantially changed, the Lean Six Sigma philosophy is a top management priority and has been developed based on the active participation of all members of the organization.</t>
  </si>
  <si>
    <t>Basic</t>
  </si>
  <si>
    <t>Some people know the concept and apply it informally at specific areas as part of initial learning and application. They have started to realize that this is valuable but is not done in an organized manner.</t>
  </si>
  <si>
    <t>All employees have been trained in 5's, a formal implementation program has started in all areas with resistance to change by several people, however the management supports and implements the concept.</t>
  </si>
  <si>
    <t>5´s is perceived in any area of ​​the company at any time, it is common to locate any object, material, tool, file, etc.. in less than 1 minute without the need to search for things constantly. Everyone in the company support and practice this concept enthusiastically.</t>
  </si>
  <si>
    <t>Some people know the concept and apply it informally to communicate information and publicize specific concepts and results.</t>
  </si>
  <si>
    <t>Priorities, outcomes and the status of activities can be detected by anyone, it represents a key vehicle of communication.</t>
  </si>
  <si>
    <t>VSM</t>
  </si>
  <si>
    <t>Processes are mapped informally or only in very specific areas.</t>
  </si>
  <si>
    <t>Teams had been trained in value stream mapping, VSM´s are made just as a learning exercise.</t>
  </si>
  <si>
    <t>Product families had been identified and value stream maps are performed by teams to work on improvement projects, they are the basis to detect and give priorities to improvement events.</t>
  </si>
  <si>
    <t>Kaizen events</t>
  </si>
  <si>
    <t>Kaizen events are only good intentions, some people have done some improvements with relative success because the track has been limited.</t>
  </si>
  <si>
    <t>Kaizen events are a way of life and reflect the state of continuous change, they are always defined in advance as part of planning based on needs identified from a future state VSM. Teamwork is the basis of improvements.</t>
  </si>
  <si>
    <t>Improvement</t>
  </si>
  <si>
    <t>Continuous flow</t>
  </si>
  <si>
    <t>Work cells have spread to all those processes that can operate using continuous flow concept and its importance has been understood. The new processes are designed using this tool.</t>
  </si>
  <si>
    <t>Work cells have also spread to administrative processes, communication among employees is one of the biggest advantages of this working system.</t>
  </si>
  <si>
    <t>SMED</t>
  </si>
  <si>
    <t>TPM</t>
  </si>
  <si>
    <t>Standard work</t>
  </si>
  <si>
    <t>Process procedures exist but are used only to meet regulations or as induction for new employees.</t>
  </si>
  <si>
    <t>Energy</t>
  </si>
  <si>
    <t>The company has initiated energy care activities without a concrete plan or analysis of formal consumption.</t>
  </si>
  <si>
    <t>Staff know the different forms of energy waste and contributes in some way to detect and reduce it.</t>
  </si>
  <si>
    <t>The company formally analyzes energy waste, consumption is analyzed in detail and the company has a defined plan to reduce energy consumption. The actions show interest and strong involvement of management.</t>
  </si>
  <si>
    <t>The company has ongoing programs to analyze energy use, waste detection and uses technology to reduce energy consumption. Management participates continuously.</t>
  </si>
  <si>
    <t>6 sigma</t>
  </si>
  <si>
    <t xml:space="preserve">The organization does not know the Six Sigma methodology.
</t>
  </si>
  <si>
    <t xml:space="preserve">6 sigma is known, the critical variables of the operation are identified and processes are controlled by SPC, the organization has trained operators, but there is no involvement of multidisciplinary teams seeking to reduce process variation.
</t>
  </si>
  <si>
    <t>Inventory management</t>
  </si>
  <si>
    <t>Kanban</t>
  </si>
  <si>
    <t>Kanban has begun in terms of knowledge, materials and logistics personnel do not know the foundations of Lean implementation and isolated efforts are made to implement a pull system.</t>
  </si>
  <si>
    <t>The supply chain has been completely mapped with VSM's, that has been the guide to implement Kanban supermarkets between suppliers, manufacturers and customers. This has helped to achieve more than 12 inventory turns per year.</t>
  </si>
  <si>
    <t>Problem solving</t>
  </si>
  <si>
    <t>Problems are only taken into account when these are serious and are given solution without following a formal methodology.</t>
  </si>
  <si>
    <t>The organization has established a continuous improvement plan where the problems are addressed through a formal methodology that drives containment, corrective and preventive actions.</t>
  </si>
  <si>
    <t>Prevention</t>
  </si>
  <si>
    <t>FMEA</t>
  </si>
  <si>
    <t>The organization is aware that prevention is better than correction, however there are no formal methods of prevention analysis.</t>
  </si>
  <si>
    <t>CULTURE</t>
  </si>
  <si>
    <t>It is thought that multifunctional training would be a good choice in the future, we have implemented formal training programs but they are not formally evaluated and documented.</t>
  </si>
  <si>
    <t>The LSS concept is not known or there is a belief that does not apply to service processes.</t>
  </si>
  <si>
    <t>The processes are managed through continuous improvement mechanisms as visual management, Box Score and follow a well-defined strategy.</t>
  </si>
  <si>
    <t xml:space="preserve">The core processes have been mapped and continuous improvement events have been triggered based on this tool.
</t>
  </si>
  <si>
    <t>There are self-directed teams working in "Value Offices", transactions and major processes have been improved substantially. The cost per transaction has been defined and its reduction is the primary objective of improvement events.</t>
  </si>
  <si>
    <t>Sales</t>
  </si>
  <si>
    <t>Andon (Visual Management)</t>
  </si>
  <si>
    <t>The company uses some mistake-proof mechanisms, but is not a formal concept in preventing failures.</t>
  </si>
  <si>
    <t>Lean Six Sigma thinking</t>
  </si>
  <si>
    <t>Lean Six Sigma Thinking</t>
  </si>
  <si>
    <t>Poka Yoke</t>
  </si>
  <si>
    <t>Lean Six Sigma Assessment: Company/Plant Name</t>
  </si>
  <si>
    <t>5S</t>
  </si>
  <si>
    <t>Strategic Planning</t>
  </si>
  <si>
    <t>Cross-training</t>
  </si>
  <si>
    <t>Pilot</t>
  </si>
  <si>
    <t>Maturity</t>
  </si>
  <si>
    <t>The mission, vision and values​​ had been defined, the company has produced a strategic plan that has been released and projects are aligned to their strategies, there is also a box score to track the results.</t>
  </si>
  <si>
    <t>Decision making</t>
  </si>
  <si>
    <t>Decisions are made at all levels because everyone has clear objectives. Collaborative work is what drives the company's progress.</t>
  </si>
  <si>
    <t>The organizational structure is based on processes and the lines of authority are still functional (matrix). The lines of authority are clearly defined and the job responsibilities are well documented. Personnel selection evaluates skills, experience and character.</t>
  </si>
  <si>
    <t>Visual control is implemented in most of the processes and its value is understood in the manner of reporting and giving feedback. Work teams deploy Andon commonly in all areas.</t>
  </si>
  <si>
    <t xml:space="preserve">Kaizen events are made, but they are not using a VSM as a basis for planning. Individual and collaborative work is promoted in this events. </t>
  </si>
  <si>
    <t>There are no known concepts of 5s, associates just try to keep the areas clean and tidy by simple common sense. It is not possible to maintain order and cleanliness constantly.</t>
  </si>
  <si>
    <t>Poka Yoke yoke has been established as a formal means to complement process control and is implemented in some processes.</t>
  </si>
  <si>
    <t>The mission, vision and values had been defined, but the company doesn't have formal strategic planning.</t>
  </si>
  <si>
    <t>The Hoshin plan works because everyone understands the priorities and projects they are involved in. Staff provides ideas for new projects, strategies and improvement plans.</t>
  </si>
  <si>
    <t>Priorities had been clearly established, managers and supervisors are the decision makers based in the gap between the current state of the indicators and the goals pursued.</t>
  </si>
  <si>
    <t>The organizational structure has not been clearly defined. Functions are known only by experience and the organizational structure is not clear or is unknown to most employees. There is no clear definition of responsibilities. Staff is hired when they meet the minimum requirements.</t>
  </si>
  <si>
    <t>The company has defined a functional organizational structure, but is not known by all members of the organization, effort has been made on the documentation of the responsibilities but is not yet fully defined or is not updated. Staff selection follows a formal procedure.</t>
  </si>
  <si>
    <t>The organizational structure is defined and known to all organization members, but is still based on functional areas. The organization chart has been documented and is an integral part of the quality system. Personnel selection evaluates skills, experience and character.</t>
  </si>
  <si>
    <t>Structure based on value streams, founded on the collaborative work of a multifunctional team.</t>
  </si>
  <si>
    <t>Some members of the organization have attended courses and the company has started understanding the Lean Six Sigma philosophy, but not through a formal training process.</t>
  </si>
  <si>
    <t>Most part of the staff knows principles and Lean Six Sigma philosophy and the company is understanding, trough actions, that this will be the way to develop a more agile and competitive business.</t>
  </si>
  <si>
    <t>Everyone in the company knows and develops activities around Lean Six Sigma philosophy, active involvement of committed managers and directors allows to see the company's commitment and ensures that this work philosophy is a sustainable strategy.</t>
  </si>
  <si>
    <t>Progress in all operations is visible and it begins to be perceived as a basic activity; there also remain some areas at a regular level, although it has become a habit. Teams are enthusiastic.</t>
  </si>
  <si>
    <t>Visual aids is not a known tool or of interest for the company. It's informally used by some employees.</t>
  </si>
  <si>
    <t>It has been established visual control as part of the implementation process and formal deployment has begun in limited areas.</t>
  </si>
  <si>
    <t>All families have been mapped and those maps are the basis for improvement, they are understood by everyone in the organization and give a logical sense to the implementation of improvements.</t>
  </si>
  <si>
    <t>The value stream maps have spread throughout the supply chain and they allow to speak the same language with customers and suppliers. They also promote collaborative work among members from different areas of the company.</t>
  </si>
  <si>
    <t>No one knows the concept of Kaizen events, there is no formal training to perform them nor are they contemplated in improvement programs of the company.</t>
  </si>
  <si>
    <t>Kaizen events are held constantly and a formal forum has been established to review the performance of improvements; senior management assists and supports these events with great enthusiasm.</t>
  </si>
  <si>
    <t>Processes are performed based on operations and departmentalized management.</t>
  </si>
  <si>
    <t>Cellular process training has started for some people, its application is limited only to a few areas.</t>
  </si>
  <si>
    <t>Cells or pods had been implemented in the main processes, demonstrating a significant improvement in process time and inventory reduction.</t>
  </si>
  <si>
    <t>We have no indicators that quantify cycle time and product / service changeovers. Changeover times are too long and do not allow to achieve the flexibility and capacity that the market requires.</t>
  </si>
  <si>
    <t>Cycle and product / service changeover times are measured, but changeover operations are not documented or standardized. Employees are aware of the tools to reduce changeover times, but have not yet been formally implemented.</t>
  </si>
  <si>
    <t>Cycle and product / service changeover times are quantified, changeover  operations are documented, continuous improvement teams had started with the initial implementation of SMED, but they have not achieved the expected results and their application has not been extended to the value stream.</t>
  </si>
  <si>
    <t>The company has an improvement culture focused on reducing cycle time and downtime due to changeovers in order to maximize the available time, these activities are documented and standardized.</t>
  </si>
  <si>
    <t>The company has a strong culture of continuous improvement focused on maximizing the available time and improving activities that add value, achieving one digit changeover times.</t>
  </si>
  <si>
    <t>The company doesn´t plan or schedule equipment maintenance, maintenance replacement costs are not controlled or quantified. No one measures the performance of the equipment, and the company doesn't have a culture of equipment improvement. There are no safety guidelines for operating the equipment.</t>
  </si>
  <si>
    <t>It is thought that maintenance is important but this is only provided for some equipment, the rest of the maintenance is only done when equipment fails. No one knows the cost of maintenance and some safety tips are only considered when using the equipment. Only some maintenance activities are documented.</t>
  </si>
  <si>
    <t>The company has developed a preventive maintenance schedule, but hasn't quantified all maintenance costs. They only have some performance indicators such as downtime. They have security guidelines but there is a lack of maturity and leadership when monitoring the activities of equipment maintenance. Associates have developed some procedures and maintenance instructions.</t>
  </si>
  <si>
    <t>The company has a maintenance culture supported by an automated administration system to quantify the cost of parts and maintenance. The system also allows to generate budgets and to establish a detailed maintenance schedule for each equipment, involving operators and maintenance specialists in the area. Maintenance associates conduct a continuous analysis of opportunities for improvement and develop improvement plans for the equipment.</t>
  </si>
  <si>
    <t>The company has a strong culture maintenance and has the backup of an ERP system that supports the administration, planning and costing of maintenance. The company has established a lubrication, autonomous and  preventive maintenance program. They also have clear and detailed indicators as OEE and keep track of the improvement actions needed to meet the company´s goals.</t>
  </si>
  <si>
    <t>The company doesn't have standardized operations.</t>
  </si>
  <si>
    <t>Standard job requirements are known and applied informally in some areas as part of the Lean implementation.</t>
  </si>
  <si>
    <t>All processes are documented, standard work is considered an integral part of performance, associates participate in its development and is the basis of knowledge.</t>
  </si>
  <si>
    <t>Standard work is the basis of knowledge of the operations and has proven to be a key concept in process stability.</t>
  </si>
  <si>
    <t>No formal mechanisms are used as mistake-proof, there are only notions of concepts from a limited number of people.</t>
  </si>
  <si>
    <t>The foolproof mechanisms are widely known by employees and they are commonly used whenever there is a possibility that an error becomes a quality rejection.</t>
  </si>
  <si>
    <t>Error proof mechanisms are the basis to avoid problems of various types and are widely used. Most processes have ingenious Poke Yoke devices developed by associates.</t>
  </si>
  <si>
    <t>There is concern about reducing costs including energy, however concrete actions aren't taken to analyze and reduce energy consumption.</t>
  </si>
  <si>
    <t>Six Sigma is known but variation is not measured and statistical process control has not been implemented. Inspections are performed during the process to validate the quality of the operation.</t>
  </si>
  <si>
    <t>Six Sigma is known and the organization has a team of GB or BB specialists who have implemented a solid SPC, a control plan, and are also measuring the capacity and capability of processes in order to reduce variation. However, DOE is not applied and the sigma level is not greater than 4.</t>
  </si>
  <si>
    <t>The organization has GB or BB specialists that implement DMAIC projects, manage a control plan, evaluate process capacity using SPC. The organization has reached a 5 sigmas level using DOE and other statistical tools.</t>
  </si>
  <si>
    <t>Traditional models are used to create a forecast to quantify material requirements and procurement, it's very common to have shortages.</t>
  </si>
  <si>
    <t>The organization has begun the initial implementation of Kanban to connect with a pull system customers and suppliers in the supply chain. The need to implement it in other areas is understood.</t>
  </si>
  <si>
    <t>Inventories are consistent and are fully managed using the pull system and everyone in the company understands how the system works and this allows to achieve more than 24 inventory turns per year.</t>
  </si>
  <si>
    <t>The organization does not have a continuous improvement culture nor identifies the main problems they are facing. It also lacks of a systematic and documented approach for problem solving.</t>
  </si>
  <si>
    <t>Problems, opportunities for improvement and customer complaints are identified, they are answered based on a written form but recurrence is not evaluated.</t>
  </si>
  <si>
    <t>The organization has a culture where problems are treated continuously through the 3 or 8 Disciplines methodology and has successfully eradicated the recurrence of major problems.</t>
  </si>
  <si>
    <t>The failure mode and effects analysis system is known by some employees but not formally applied.</t>
  </si>
  <si>
    <t>Some processes have been analyzed and FMEA begins to be used to design the prevention activities, but it is mainly used as a requirement to comply with the customers.</t>
  </si>
  <si>
    <t>Each process has a FMEA and is used as a formal way to prevent failures and document such actions. The partners are actively involved in its development and it has become a common tool.</t>
  </si>
  <si>
    <t>The FMEA has been extended to all processes and is one of the basis to start improvement projects and to establish control mechanisms. New product / service developments are always analyzed with design FMEA.</t>
  </si>
  <si>
    <t>The work is designed so that each worker develops only its operation, Multifunctional training is considered just to cover absences.</t>
  </si>
  <si>
    <t>The development of multi skills is a priority and the training program has formally initiated allocating resources and making implementation in the main processes of the company.</t>
  </si>
  <si>
    <t>More than 50% of the personnel is multifunctional.</t>
  </si>
  <si>
    <t>The multifunctional development is now performed by the same employees who are optimistic and continuously share their knowledge.</t>
  </si>
  <si>
    <t>Some LSS tools have been applied, typically 5's.</t>
  </si>
  <si>
    <t>600 a 699</t>
  </si>
  <si>
    <t>700 a 799</t>
  </si>
  <si>
    <t>800 a 899</t>
  </si>
  <si>
    <t>900 a 1000</t>
  </si>
  <si>
    <t>Total</t>
  </si>
  <si>
    <t>Elementos básicos</t>
  </si>
  <si>
    <t>Marketing</t>
  </si>
  <si>
    <t xml:space="preserve"> Lean Company Diagnostics</t>
  </si>
  <si>
    <t>Bronze</t>
  </si>
  <si>
    <t>Silver</t>
  </si>
  <si>
    <t>Gold</t>
  </si>
  <si>
    <t>Platinum</t>
  </si>
  <si>
    <t>Management (250)</t>
  </si>
  <si>
    <t>Value Streams (250)</t>
  </si>
  <si>
    <t>Culture (200)</t>
  </si>
  <si>
    <t>Date</t>
  </si>
  <si>
    <t>Management</t>
  </si>
  <si>
    <t>MANAGEMENT</t>
  </si>
  <si>
    <t>Actions</t>
  </si>
  <si>
    <t>Team</t>
  </si>
  <si>
    <t>Trainers</t>
  </si>
  <si>
    <t>Deliverables</t>
  </si>
  <si>
    <t>Plan</t>
  </si>
  <si>
    <t>Value Streams</t>
  </si>
  <si>
    <t>VALUE STREAMS</t>
  </si>
  <si>
    <t>5´s is perceived in any area at any time, it is common to locate any object, material, tool, file, etc.. in less than 1 minute without the need to search for things constantly. Everyone support and practice this concept enthusiastically.</t>
  </si>
  <si>
    <t>SALES</t>
  </si>
  <si>
    <t>MARKETING</t>
  </si>
  <si>
    <t>FINANCE</t>
  </si>
  <si>
    <t>HUMAN RESOURCES</t>
  </si>
  <si>
    <t>IT</t>
  </si>
  <si>
    <t>QUALITY</t>
  </si>
  <si>
    <t>MAINTENANCE</t>
  </si>
  <si>
    <t>Support Areas (300)</t>
  </si>
  <si>
    <t>Finance</t>
  </si>
  <si>
    <t>Human Resources</t>
  </si>
  <si>
    <t>Quality</t>
  </si>
  <si>
    <t>Maintenance</t>
  </si>
  <si>
    <t>Culture</t>
  </si>
  <si>
    <t>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</si>
</sst>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font>
    <font>
      <sz val="12"/>
      <color theme="1"/>
      <name val="Calibri"/>
      <family val="2"/>
      <scheme val="minor"/>
    </font>
    <font>
      <sz val="12"/>
      <color theme="1"/>
      <name val="Calibri"/>
      <family val="2"/>
      <scheme val="minor"/>
    </font>
    <font>
      <sz val="10"/>
      <name val="Arial"/>
      <family val="2"/>
    </font>
    <font>
      <sz val="11"/>
      <color indexed="8"/>
      <name val="Calibri"/>
      <family val="2"/>
    </font>
    <font>
      <b/>
      <sz val="20"/>
      <color theme="0"/>
      <name val="Calibri"/>
      <family val="2"/>
      <scheme val="minor"/>
    </font>
    <font>
      <sz val="10"/>
      <name val="Calibri"/>
      <family val="2"/>
      <scheme val="minor"/>
    </font>
    <font>
      <sz val="26"/>
      <color indexed="8"/>
      <name val="Calibri"/>
      <family val="2"/>
      <scheme val="minor"/>
    </font>
    <font>
      <b/>
      <sz val="14"/>
      <name val="Calibri"/>
      <family val="2"/>
      <scheme val="minor"/>
    </font>
    <font>
      <b/>
      <sz val="16"/>
      <color indexed="9"/>
      <name val="Calibri"/>
      <family val="2"/>
      <scheme val="minor"/>
    </font>
    <font>
      <sz val="14"/>
      <color indexed="9"/>
      <name val="Calibri"/>
      <family val="2"/>
      <scheme val="minor"/>
    </font>
    <font>
      <sz val="16"/>
      <color indexed="8"/>
      <name val="Calibri"/>
      <family val="2"/>
      <scheme val="minor"/>
    </font>
    <font>
      <sz val="7"/>
      <name val="Calibri"/>
      <family val="2"/>
      <scheme val="minor"/>
    </font>
    <font>
      <sz val="14"/>
      <name val="Calibri"/>
      <family val="2"/>
      <scheme val="minor"/>
    </font>
    <font>
      <b/>
      <sz val="11"/>
      <color indexed="9"/>
      <name val="Calibri"/>
      <family val="2"/>
      <scheme val="minor"/>
    </font>
    <font>
      <b/>
      <sz val="14"/>
      <color indexed="9"/>
      <name val="Calibri"/>
      <family val="2"/>
      <scheme val="minor"/>
    </font>
    <font>
      <sz val="11"/>
      <name val="Calibri"/>
      <family val="2"/>
      <scheme val="minor"/>
    </font>
    <font>
      <sz val="14"/>
      <color indexed="8"/>
      <name val="Calibri"/>
      <family val="2"/>
      <scheme val="minor"/>
    </font>
    <font>
      <b/>
      <sz val="11"/>
      <color theme="0"/>
      <name val="Calibri"/>
      <family val="2"/>
      <scheme val="minor"/>
    </font>
    <font>
      <b/>
      <sz val="11"/>
      <color theme="1"/>
      <name val="Calibri"/>
      <family val="2"/>
      <scheme val="minor"/>
    </font>
    <font>
      <b/>
      <sz val="48"/>
      <color theme="0"/>
      <name val="Calibri"/>
      <family val="2"/>
      <scheme val="minor"/>
    </font>
    <font>
      <sz val="12"/>
      <color theme="0"/>
      <name val="Calibri"/>
      <family val="2"/>
      <scheme val="minor"/>
    </font>
    <font>
      <sz val="24"/>
      <color theme="0"/>
      <name val="Calibri"/>
      <family val="2"/>
      <scheme val="minor"/>
    </font>
    <font>
      <b/>
      <sz val="12"/>
      <color theme="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4"/>
      <color theme="0"/>
      <name val="Calibri"/>
      <family val="2"/>
      <scheme val="minor"/>
    </font>
    <font>
      <sz val="12"/>
      <color rgb="FFFF0000"/>
      <name val="Calibri"/>
      <family val="2"/>
      <scheme val="minor"/>
    </font>
    <font>
      <sz val="12"/>
      <color rgb="FF0000FF"/>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rgb="FF008000"/>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theme="4"/>
        <bgColor indexed="64"/>
      </patternFill>
    </fill>
    <fill>
      <patternFill patternType="solid">
        <fgColor theme="1" tint="0.499984740745262"/>
        <bgColor indexed="64"/>
      </patternFill>
    </fill>
    <fill>
      <patternFill patternType="solid">
        <fgColor rgb="FF0070C0"/>
        <bgColor indexed="64"/>
      </patternFill>
    </fill>
    <fill>
      <patternFill patternType="solid">
        <fgColor rgb="FFA6A6A6"/>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
      <left/>
      <right style="thin">
        <color auto="1"/>
      </right>
      <top/>
      <bottom/>
      <diagonal/>
    </border>
  </borders>
  <cellStyleXfs count="11">
    <xf numFmtId="0" fontId="0" fillId="0" borderId="0"/>
    <xf numFmtId="9" fontId="3" fillId="0" borderId="0" applyFont="0" applyFill="0" applyBorder="0" applyAlignment="0" applyProtection="0"/>
    <xf numFmtId="0" fontId="3" fillId="0" borderId="0"/>
    <xf numFmtId="0" fontId="4" fillId="0" borderId="0"/>
    <xf numFmtId="0" fontId="3"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6" fillId="0" borderId="0" xfId="0" applyFont="1"/>
    <xf numFmtId="0" fontId="6" fillId="2" borderId="0" xfId="2" applyFont="1" applyFill="1"/>
    <xf numFmtId="0" fontId="9" fillId="3" borderId="3" xfId="2" applyFont="1" applyFill="1" applyBorder="1" applyAlignment="1">
      <alignment horizontal="center"/>
    </xf>
    <xf numFmtId="15" fontId="10" fillId="3" borderId="5" xfId="3" applyNumberFormat="1" applyFont="1" applyFill="1" applyBorder="1" applyAlignment="1" applyProtection="1">
      <alignment horizontal="center" vertical="center"/>
      <protection locked="0"/>
    </xf>
    <xf numFmtId="0" fontId="11" fillId="4" borderId="3" xfId="2" applyFont="1" applyFill="1" applyBorder="1" applyAlignment="1">
      <alignment horizontal="center" vertical="center"/>
    </xf>
    <xf numFmtId="0" fontId="12" fillId="4" borderId="3" xfId="0" applyFont="1" applyFill="1" applyBorder="1" applyAlignment="1">
      <alignment horizontal="left" vertical="center" wrapText="1" indent="1"/>
    </xf>
    <xf numFmtId="0" fontId="13" fillId="5" borderId="3" xfId="0" applyFont="1" applyFill="1" applyBorder="1" applyAlignment="1" applyProtection="1">
      <alignment horizontal="center" vertical="center"/>
      <protection locked="0"/>
    </xf>
    <xf numFmtId="0" fontId="11" fillId="2" borderId="3" xfId="2" applyFont="1" applyFill="1" applyBorder="1" applyAlignment="1">
      <alignment horizontal="center" vertical="center"/>
    </xf>
    <xf numFmtId="0" fontId="12" fillId="2" borderId="3" xfId="0" applyFont="1" applyFill="1" applyBorder="1" applyAlignment="1">
      <alignment horizontal="left" vertical="center" wrapText="1" indent="1"/>
    </xf>
    <xf numFmtId="0" fontId="13" fillId="2" borderId="3" xfId="0" applyFont="1" applyFill="1" applyBorder="1" applyAlignment="1" applyProtection="1">
      <alignment horizontal="center" vertical="center"/>
      <protection locked="0"/>
    </xf>
    <xf numFmtId="0" fontId="12" fillId="7" borderId="3" xfId="0" applyFont="1" applyFill="1" applyBorder="1" applyAlignment="1">
      <alignment horizontal="left" vertical="center" wrapText="1" indent="1"/>
    </xf>
    <xf numFmtId="0" fontId="6" fillId="0" borderId="3" xfId="0" applyFont="1" applyBorder="1"/>
    <xf numFmtId="0" fontId="6" fillId="5" borderId="3" xfId="0" applyFont="1" applyFill="1" applyBorder="1"/>
    <xf numFmtId="164" fontId="11" fillId="2" borderId="3" xfId="2" applyNumberFormat="1" applyFont="1" applyFill="1" applyBorder="1" applyAlignment="1">
      <alignment horizontal="center" vertical="center"/>
    </xf>
    <xf numFmtId="9" fontId="11" fillId="2" borderId="0" xfId="1" applyFont="1" applyFill="1" applyAlignment="1">
      <alignment horizontal="center"/>
    </xf>
    <xf numFmtId="0" fontId="9" fillId="3" borderId="3" xfId="3" applyFont="1" applyFill="1" applyBorder="1" applyAlignment="1">
      <alignment horizontal="center"/>
    </xf>
    <xf numFmtId="0" fontId="11" fillId="4" borderId="3" xfId="3" applyFont="1" applyFill="1" applyBorder="1" applyAlignment="1">
      <alignment horizontal="center" vertical="center"/>
    </xf>
    <xf numFmtId="0" fontId="13" fillId="5" borderId="3" xfId="0" applyFont="1" applyFill="1" applyBorder="1" applyAlignment="1" applyProtection="1">
      <alignment horizontal="center" vertical="center" wrapText="1"/>
      <protection locked="0"/>
    </xf>
    <xf numFmtId="0" fontId="11" fillId="2" borderId="3" xfId="3" applyFont="1" applyFill="1" applyBorder="1" applyAlignment="1">
      <alignment horizontal="center" vertical="center"/>
    </xf>
    <xf numFmtId="0" fontId="12" fillId="5" borderId="3" xfId="0" applyFont="1" applyFill="1" applyBorder="1" applyAlignment="1">
      <alignment horizontal="left" vertical="center" wrapText="1" indent="1"/>
    </xf>
    <xf numFmtId="2" fontId="11" fillId="2" borderId="3" xfId="3" applyNumberFormat="1" applyFont="1" applyFill="1" applyBorder="1" applyAlignment="1">
      <alignment horizontal="center" vertical="center"/>
    </xf>
    <xf numFmtId="0" fontId="12" fillId="0" borderId="3" xfId="0" applyFont="1" applyFill="1" applyBorder="1" applyAlignment="1">
      <alignment horizontal="left" vertical="center" wrapText="1" indent="1"/>
    </xf>
    <xf numFmtId="15" fontId="10" fillId="3" borderId="3" xfId="3" applyNumberFormat="1" applyFont="1" applyFill="1" applyBorder="1" applyAlignment="1" applyProtection="1">
      <alignment horizontal="center" vertical="center"/>
      <protection locked="0"/>
    </xf>
    <xf numFmtId="0" fontId="16" fillId="4" borderId="3" xfId="0" applyFont="1" applyFill="1" applyBorder="1" applyAlignment="1">
      <alignment horizontal="left" vertical="center" wrapText="1" indent="1"/>
    </xf>
    <xf numFmtId="0" fontId="16" fillId="2" borderId="3" xfId="0" applyFont="1" applyFill="1" applyBorder="1" applyAlignment="1">
      <alignment horizontal="left" vertical="center" wrapText="1" indent="1"/>
    </xf>
    <xf numFmtId="0" fontId="16" fillId="0" borderId="3" xfId="0" applyFont="1" applyFill="1" applyBorder="1" applyAlignment="1">
      <alignment horizontal="left" vertical="center" wrapText="1" indent="1"/>
    </xf>
    <xf numFmtId="0" fontId="13" fillId="2" borderId="6"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6" fillId="5" borderId="3" xfId="0" applyFont="1" applyFill="1" applyBorder="1" applyAlignment="1">
      <alignment horizontal="left" vertical="center" wrapText="1" indent="1"/>
    </xf>
    <xf numFmtId="0" fontId="13" fillId="2" borderId="6"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8" xfId="3" applyFont="1" applyFill="1" applyBorder="1" applyAlignment="1">
      <alignment horizontal="center" vertical="center"/>
    </xf>
    <xf numFmtId="0" fontId="7" fillId="2" borderId="0" xfId="2" applyFont="1" applyFill="1" applyAlignment="1">
      <alignment horizontal="center" vertical="center"/>
    </xf>
    <xf numFmtId="0" fontId="13" fillId="5" borderId="1" xfId="0" applyFont="1" applyFill="1" applyBorder="1" applyAlignment="1">
      <alignment horizontal="center" vertical="center"/>
    </xf>
    <xf numFmtId="0" fontId="13" fillId="5" borderId="4" xfId="0" applyFont="1" applyFill="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7" fillId="2" borderId="6" xfId="3" applyFont="1" applyFill="1" applyBorder="1" applyAlignment="1">
      <alignment horizontal="center" vertical="center"/>
    </xf>
    <xf numFmtId="0" fontId="17" fillId="2" borderId="7" xfId="3" applyFont="1" applyFill="1" applyBorder="1" applyAlignment="1">
      <alignment horizontal="center" vertical="center"/>
    </xf>
    <xf numFmtId="0" fontId="17" fillId="2" borderId="8" xfId="3" applyFont="1" applyFill="1" applyBorder="1" applyAlignment="1">
      <alignment horizontal="center" vertical="center"/>
    </xf>
    <xf numFmtId="0" fontId="1" fillId="0" borderId="0" xfId="8"/>
    <xf numFmtId="0" fontId="1" fillId="7" borderId="0" xfId="8" applyFill="1"/>
    <xf numFmtId="0" fontId="20" fillId="8" borderId="0" xfId="8" applyFont="1" applyFill="1" applyAlignment="1">
      <alignment horizontal="left" vertical="center"/>
    </xf>
    <xf numFmtId="0" fontId="21" fillId="8" borderId="0" xfId="8" applyFont="1" applyFill="1"/>
    <xf numFmtId="0" fontId="22" fillId="8" borderId="0" xfId="8" applyFont="1" applyFill="1" applyAlignment="1">
      <alignment horizontal="center"/>
    </xf>
    <xf numFmtId="17" fontId="21" fillId="8" borderId="0" xfId="8" applyNumberFormat="1" applyFont="1" applyFill="1" applyAlignment="1">
      <alignment horizontal="center"/>
    </xf>
    <xf numFmtId="0" fontId="23" fillId="9" borderId="0" xfId="8" applyFont="1" applyFill="1" applyAlignment="1">
      <alignment horizontal="center" wrapText="1"/>
    </xf>
    <xf numFmtId="1" fontId="25" fillId="7" borderId="14" xfId="8" applyNumberFormat="1" applyFont="1" applyFill="1" applyBorder="1" applyAlignment="1">
      <alignment horizontal="center"/>
    </xf>
    <xf numFmtId="15" fontId="1" fillId="7" borderId="15" xfId="8" applyNumberFormat="1" applyFill="1" applyBorder="1" applyAlignment="1">
      <alignment horizontal="left"/>
    </xf>
    <xf numFmtId="0" fontId="26" fillId="10" borderId="0" xfId="8" applyFont="1" applyFill="1" applyAlignment="1">
      <alignment horizontal="center" wrapText="1"/>
    </xf>
    <xf numFmtId="0" fontId="27" fillId="11" borderId="0" xfId="8" applyFont="1" applyFill="1" applyAlignment="1">
      <alignment horizontal="left" indent="1"/>
    </xf>
    <xf numFmtId="15" fontId="1" fillId="7" borderId="15" xfId="8" applyNumberFormat="1" applyFill="1" applyBorder="1" applyAlignment="1">
      <alignment horizontal="center"/>
    </xf>
    <xf numFmtId="0" fontId="27" fillId="12" borderId="0" xfId="8" applyFont="1" applyFill="1" applyAlignment="1">
      <alignment horizontal="left" indent="1"/>
    </xf>
    <xf numFmtId="0" fontId="24" fillId="9" borderId="0" xfId="8" applyFont="1" applyFill="1" applyAlignment="1">
      <alignment horizontal="left" indent="1"/>
    </xf>
    <xf numFmtId="0" fontId="24" fillId="7" borderId="0" xfId="8" applyFont="1" applyFill="1" applyAlignment="1">
      <alignment horizontal="left" indent="1"/>
    </xf>
    <xf numFmtId="1" fontId="24" fillId="7" borderId="0" xfId="8" applyNumberFormat="1" applyFont="1" applyFill="1" applyAlignment="1">
      <alignment horizontal="center"/>
    </xf>
    <xf numFmtId="0" fontId="1" fillId="7" borderId="0" xfId="8" applyFill="1" applyAlignment="1">
      <alignment horizontal="left" indent="1"/>
    </xf>
    <xf numFmtId="9" fontId="21" fillId="13" borderId="0" xfId="10" applyFont="1" applyFill="1" applyAlignment="1">
      <alignment horizontal="center"/>
    </xf>
    <xf numFmtId="0" fontId="26" fillId="9" borderId="0" xfId="8" applyFont="1" applyFill="1" applyAlignment="1">
      <alignment horizontal="center" wrapText="1"/>
    </xf>
    <xf numFmtId="0" fontId="26" fillId="10" borderId="0" xfId="8" applyFont="1" applyFill="1" applyAlignment="1">
      <alignment horizontal="center"/>
    </xf>
    <xf numFmtId="0" fontId="1" fillId="7" borderId="14" xfId="8" applyFill="1" applyBorder="1" applyAlignment="1">
      <alignment horizontal="center"/>
    </xf>
    <xf numFmtId="0" fontId="1" fillId="7" borderId="16" xfId="8" applyFill="1" applyBorder="1" applyAlignment="1">
      <alignment horizontal="center"/>
    </xf>
    <xf numFmtId="0" fontId="1" fillId="7" borderId="0" xfId="8" applyFill="1" applyAlignment="1">
      <alignment horizontal="center"/>
    </xf>
    <xf numFmtId="15" fontId="1" fillId="7" borderId="0" xfId="8" applyNumberFormat="1" applyFill="1" applyAlignment="1">
      <alignment horizontal="left"/>
    </xf>
    <xf numFmtId="0" fontId="27" fillId="11" borderId="0" xfId="8" applyFont="1" applyFill="1" applyAlignment="1">
      <alignment horizontal="left" wrapText="1" indent="1"/>
    </xf>
    <xf numFmtId="0" fontId="23" fillId="11" borderId="0" xfId="8" applyFont="1" applyFill="1" applyAlignment="1">
      <alignment horizontal="center" wrapText="1"/>
    </xf>
    <xf numFmtId="0" fontId="23" fillId="11" borderId="0" xfId="8" applyFont="1" applyFill="1" applyAlignment="1">
      <alignment horizontal="center" wrapText="1"/>
    </xf>
    <xf numFmtId="0" fontId="26" fillId="10" borderId="0" xfId="8" applyFont="1" applyFill="1" applyAlignment="1">
      <alignment horizontal="left" vertical="center" indent="1"/>
    </xf>
    <xf numFmtId="0" fontId="1" fillId="10" borderId="0" xfId="8" applyFill="1" applyAlignment="1">
      <alignment horizontal="center" vertical="center"/>
    </xf>
    <xf numFmtId="0" fontId="1" fillId="7" borderId="0" xfId="8" applyFill="1" applyAlignment="1">
      <alignment horizontal="left" vertical="center" indent="1"/>
    </xf>
    <xf numFmtId="0" fontId="23" fillId="12" borderId="0" xfId="8" applyFont="1" applyFill="1" applyAlignment="1">
      <alignment horizontal="center" wrapText="1"/>
    </xf>
    <xf numFmtId="0" fontId="23" fillId="12" borderId="0" xfId="8" applyFont="1" applyFill="1" applyAlignment="1">
      <alignment horizontal="center" wrapText="1"/>
    </xf>
    <xf numFmtId="0" fontId="28" fillId="7" borderId="0" xfId="8" applyFont="1" applyFill="1"/>
    <xf numFmtId="0" fontId="29" fillId="7" borderId="0" xfId="8" applyFont="1" applyFill="1"/>
    <xf numFmtId="0" fontId="27" fillId="6" borderId="0" xfId="8" applyFont="1" applyFill="1" applyAlignment="1">
      <alignment horizontal="left" wrapText="1" indent="1"/>
    </xf>
    <xf numFmtId="0" fontId="23" fillId="6" borderId="0" xfId="8" applyFont="1" applyFill="1" applyAlignment="1">
      <alignment horizontal="center" wrapText="1"/>
    </xf>
    <xf numFmtId="0" fontId="23" fillId="6" borderId="0" xfId="8" applyFont="1" applyFill="1" applyAlignment="1">
      <alignment horizontal="center" wrapText="1"/>
    </xf>
    <xf numFmtId="0" fontId="8" fillId="9" borderId="0" xfId="8" applyFont="1" applyFill="1" applyAlignment="1">
      <alignment horizontal="left" indent="1"/>
    </xf>
    <xf numFmtId="0" fontId="27" fillId="11" borderId="0" xfId="8" applyFont="1" applyFill="1" applyAlignment="1">
      <alignment horizontal="center" vertical="center" wrapText="1"/>
    </xf>
    <xf numFmtId="0" fontId="27" fillId="11" borderId="17" xfId="8" applyFont="1" applyFill="1" applyBorder="1" applyAlignment="1">
      <alignment horizontal="center" vertical="center" wrapText="1"/>
    </xf>
    <xf numFmtId="0" fontId="27" fillId="11" borderId="12" xfId="8" applyFont="1" applyFill="1" applyBorder="1" applyAlignment="1">
      <alignment horizontal="center" vertical="center" wrapText="1"/>
    </xf>
    <xf numFmtId="0" fontId="27" fillId="11" borderId="13" xfId="8" applyFont="1" applyFill="1" applyBorder="1" applyAlignment="1">
      <alignment horizontal="center" vertical="center" wrapText="1"/>
    </xf>
    <xf numFmtId="0" fontId="18" fillId="11" borderId="3" xfId="2" applyFont="1" applyFill="1" applyBorder="1" applyAlignment="1">
      <alignment horizontal="center" vertical="center"/>
    </xf>
    <xf numFmtId="15" fontId="27" fillId="11" borderId="3" xfId="3" applyNumberFormat="1" applyFont="1" applyFill="1" applyBorder="1" applyAlignment="1">
      <alignment horizontal="center" vertical="center"/>
    </xf>
    <xf numFmtId="15" fontId="27" fillId="11" borderId="1" xfId="3" applyNumberFormat="1" applyFont="1" applyFill="1" applyBorder="1" applyAlignment="1">
      <alignment horizontal="center" vertical="center"/>
    </xf>
    <xf numFmtId="15" fontId="27" fillId="11" borderId="4" xfId="3" applyNumberFormat="1" applyFont="1" applyFill="1" applyBorder="1" applyAlignment="1">
      <alignment horizontal="center" vertical="center"/>
    </xf>
    <xf numFmtId="0" fontId="27" fillId="14" borderId="0" xfId="8" applyFont="1" applyFill="1" applyAlignment="1">
      <alignment horizontal="left" wrapText="1" indent="1"/>
    </xf>
    <xf numFmtId="0" fontId="9" fillId="14" borderId="3" xfId="3" applyFont="1" applyFill="1" applyBorder="1" applyAlignment="1">
      <alignment horizontal="center" vertical="center"/>
    </xf>
    <xf numFmtId="0" fontId="14" fillId="14" borderId="3" xfId="3" applyFont="1" applyFill="1" applyBorder="1" applyAlignment="1">
      <alignment horizontal="center" vertical="center"/>
    </xf>
    <xf numFmtId="15" fontId="15" fillId="14" borderId="3" xfId="3" applyNumberFormat="1" applyFont="1" applyFill="1" applyBorder="1" applyAlignment="1">
      <alignment horizontal="center" vertical="center"/>
    </xf>
    <xf numFmtId="0" fontId="15" fillId="14" borderId="3" xfId="0" applyFont="1" applyFill="1" applyBorder="1" applyAlignment="1">
      <alignment horizontal="center"/>
    </xf>
    <xf numFmtId="0" fontId="27" fillId="14" borderId="3" xfId="0" applyFont="1" applyFill="1" applyBorder="1" applyAlignment="1">
      <alignment horizontal="center" vertical="center" wrapText="1"/>
    </xf>
    <xf numFmtId="0" fontId="9" fillId="6" borderId="3" xfId="3" applyFont="1" applyFill="1" applyBorder="1" applyAlignment="1">
      <alignment horizontal="center" vertical="center"/>
    </xf>
    <xf numFmtId="0" fontId="14" fillId="6" borderId="3" xfId="3" applyFont="1" applyFill="1" applyBorder="1" applyAlignment="1">
      <alignment horizontal="center" vertical="center"/>
    </xf>
    <xf numFmtId="15" fontId="15" fillId="6" borderId="3" xfId="3" applyNumberFormat="1" applyFont="1" applyFill="1" applyBorder="1" applyAlignment="1">
      <alignment horizontal="center" vertical="center"/>
    </xf>
    <xf numFmtId="0" fontId="15" fillId="6" borderId="3" xfId="0" applyFont="1" applyFill="1" applyBorder="1" applyAlignment="1">
      <alignment horizontal="center"/>
    </xf>
    <xf numFmtId="0" fontId="27" fillId="6" borderId="3" xfId="0" applyFont="1" applyFill="1" applyBorder="1" applyAlignment="1">
      <alignment horizontal="center" vertical="center" wrapText="1"/>
    </xf>
    <xf numFmtId="0" fontId="11" fillId="7" borderId="3" xfId="3" applyFont="1" applyFill="1" applyBorder="1" applyAlignment="1">
      <alignment horizontal="center" vertical="center"/>
    </xf>
    <xf numFmtId="0" fontId="16" fillId="7" borderId="3" xfId="0" applyFont="1" applyFill="1" applyBorder="1" applyAlignment="1">
      <alignment horizontal="left" vertical="center" wrapText="1" indent="1"/>
    </xf>
    <xf numFmtId="0" fontId="13" fillId="7" borderId="3"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8" fillId="9" borderId="0" xfId="8" applyFont="1" applyFill="1" applyAlignment="1">
      <alignment horizontal="center"/>
    </xf>
    <xf numFmtId="0" fontId="8" fillId="15" borderId="12" xfId="8" applyFont="1" applyFill="1" applyBorder="1" applyAlignment="1">
      <alignment horizontal="center" vertical="center"/>
    </xf>
    <xf numFmtId="0" fontId="8" fillId="15" borderId="13" xfId="8" applyFont="1" applyFill="1" applyBorder="1" applyAlignment="1">
      <alignment horizontal="center" vertical="center"/>
    </xf>
    <xf numFmtId="0" fontId="19" fillId="15" borderId="3" xfId="2" applyFont="1" applyFill="1" applyBorder="1" applyAlignment="1">
      <alignment horizontal="center" vertical="center"/>
    </xf>
    <xf numFmtId="0" fontId="19" fillId="15" borderId="3" xfId="2" applyFont="1" applyFill="1" applyBorder="1" applyAlignment="1">
      <alignment horizontal="center"/>
    </xf>
    <xf numFmtId="0" fontId="19" fillId="15" borderId="3" xfId="2" applyFont="1" applyFill="1" applyBorder="1" applyAlignment="1">
      <alignment horizontal="center"/>
    </xf>
    <xf numFmtId="0" fontId="8" fillId="15" borderId="9" xfId="8" applyFont="1" applyFill="1" applyBorder="1" applyAlignment="1">
      <alignment horizontal="center" vertical="center"/>
    </xf>
    <xf numFmtId="0" fontId="8" fillId="15" borderId="10" xfId="8" applyFont="1" applyFill="1" applyBorder="1" applyAlignment="1">
      <alignment horizontal="center" vertical="center"/>
    </xf>
    <xf numFmtId="0" fontId="8" fillId="15" borderId="5" xfId="8" applyFont="1" applyFill="1" applyBorder="1" applyAlignment="1">
      <alignment horizontal="center" vertical="center"/>
    </xf>
    <xf numFmtId="0" fontId="8" fillId="15" borderId="11" xfId="8" applyFont="1" applyFill="1" applyBorder="1" applyAlignment="1">
      <alignment horizontal="center" vertical="center"/>
    </xf>
    <xf numFmtId="0" fontId="26" fillId="15" borderId="0" xfId="8" applyFont="1" applyFill="1" applyAlignment="1">
      <alignment horizontal="center"/>
    </xf>
    <xf numFmtId="0" fontId="5" fillId="8" borderId="1" xfId="0" applyFont="1" applyFill="1" applyBorder="1" applyAlignment="1">
      <alignment horizontal="center" vertical="center"/>
    </xf>
    <xf numFmtId="0" fontId="5" fillId="8" borderId="2" xfId="0" applyFont="1" applyFill="1" applyBorder="1" applyAlignment="1">
      <alignment horizontal="center" vertical="center"/>
    </xf>
    <xf numFmtId="15" fontId="15" fillId="3" borderId="3" xfId="3" applyNumberFormat="1" applyFont="1" applyFill="1" applyBorder="1" applyAlignment="1" applyProtection="1">
      <alignment horizontal="center" vertical="center" wrapText="1"/>
      <protection locked="0"/>
    </xf>
    <xf numFmtId="15" fontId="15" fillId="3" borderId="4" xfId="3" applyNumberFormat="1" applyFont="1" applyFill="1" applyBorder="1" applyAlignment="1" applyProtection="1">
      <alignment horizontal="center" vertical="center" wrapText="1"/>
      <protection locked="0"/>
    </xf>
    <xf numFmtId="15" fontId="15" fillId="3" borderId="3" xfId="3" applyNumberFormat="1" applyFont="1" applyFill="1" applyBorder="1" applyAlignment="1" applyProtection="1">
      <alignment horizontal="center" vertical="center"/>
      <protection locked="0"/>
    </xf>
    <xf numFmtId="15" fontId="15" fillId="3" borderId="5" xfId="3" applyNumberFormat="1" applyFont="1" applyFill="1" applyBorder="1" applyAlignment="1" applyProtection="1">
      <alignment horizontal="center" vertical="center"/>
      <protection locked="0"/>
    </xf>
  </cellXfs>
  <cellStyles count="11">
    <cellStyle name="Normal" xfId="0" builtinId="0"/>
    <cellStyle name="Normal 2" xfId="2" xr:uid="{00000000-0005-0000-0000-000001000000}"/>
    <cellStyle name="Normal 2 2" xfId="4" xr:uid="{00000000-0005-0000-0000-000002000000}"/>
    <cellStyle name="Normal 2 2_Evaluacion Bolsas" xfId="3" xr:uid="{00000000-0005-0000-0000-000003000000}"/>
    <cellStyle name="Normal 3" xfId="5" xr:uid="{00000000-0005-0000-0000-000004000000}"/>
    <cellStyle name="Normal 3 2" xfId="8" xr:uid="{00000000-0005-0000-0000-000005000000}"/>
    <cellStyle name="Percent 2" xfId="6" xr:uid="{00000000-0005-0000-0000-000007000000}"/>
    <cellStyle name="Percent 2 2" xfId="9" xr:uid="{00000000-0005-0000-0000-000008000000}"/>
    <cellStyle name="Percent 3" xfId="7" xr:uid="{00000000-0005-0000-0000-000009000000}"/>
    <cellStyle name="Porcentaje" xfId="1" builtinId="5"/>
    <cellStyle name="Porcentaje 2" xfId="10" xr:uid="{34CDDF1A-91BD-4563-88D6-5EE40F5368A5}"/>
  </cellStyles>
  <dxfs count="0"/>
  <tableStyles count="0" defaultTableStyle="TableStyleMedium9" defaultPivotStyle="PivotStyleMedium4"/>
  <colors>
    <mruColors>
      <color rgb="FFA6A6A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1270000</xdr:colOff>
      <xdr:row>1</xdr:row>
      <xdr:rowOff>15875</xdr:rowOff>
    </xdr:from>
    <xdr:to>
      <xdr:col>7</xdr:col>
      <xdr:colOff>771816</xdr:colOff>
      <xdr:row>1</xdr:row>
      <xdr:rowOff>1174750</xdr:rowOff>
    </xdr:to>
    <xdr:pic>
      <xdr:nvPicPr>
        <xdr:cNvPr id="2" name="Picture 4">
          <a:extLst>
            <a:ext uri="{FF2B5EF4-FFF2-40B4-BE49-F238E27FC236}">
              <a16:creationId xmlns:a16="http://schemas.microsoft.com/office/drawing/2014/main" id="{7FEB8EDF-ED84-4E0E-A504-E2FEF325AFB7}"/>
            </a:ext>
          </a:extLst>
        </xdr:cNvPr>
        <xdr:cNvPicPr>
          <a:picLocks noChangeAspect="1"/>
        </xdr:cNvPicPr>
      </xdr:nvPicPr>
      <xdr:blipFill>
        <a:blip xmlns:r="http://schemas.openxmlformats.org/officeDocument/2006/relationships" r:embed="rId1"/>
        <a:stretch>
          <a:fillRect/>
        </a:stretch>
      </xdr:blipFill>
      <xdr:spPr>
        <a:xfrm>
          <a:off x="10509250" y="212725"/>
          <a:ext cx="1483016" cy="1158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MISARCH/4.%20PLANEACION/d)%20Proyectos/i)%20Capacidades/capacidade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tamaq/LEANMANUFASOL/Documents%20and%20Settings/famartinez/Escritorio/LSS/A3%202009/Sem%2021/A3%20Solidos%20ora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berto/Desktop/XBoxDaughter/last%20folder/TempoCal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uton/GENERAL/Users/Luis%20Socconini/Documents/2009/Evaluaci&#243;n%20Lean%20six%20sigm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berto/Desktop/Depts/MP-IE-WIP_com/CommonFiles/MP/Toledo/airbag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i%20compu/Documents/Documentos%20EEU/Proy%20Varios%20M&#233;xico%20P%20-%20S/Silvana/Diagn&#243;stico%20Lean%20Company%20Silvana%20-%20Ene%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is/Documents/4%20Proyectos/Cuprosa/A3%20CUPROS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Chino/Local%20Settings/Temporary%20Internet%20Files/Content.Outlook/GYQW5PZO/Users/Alberto/Desktop/XBoxDaughter/last%20folder/TempoCal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Chino/Local%20Settings/Temporary%20Internet%20Files/Content.Outlook/GYQW5PZO/Users/Alberto/Desktop/Depts/MP-IE-WIP_com/CommonFiles/MP/Toledo/airbag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ar"/>
      <sheetName val="Evaluació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RYSLE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Resultados"/>
      <sheetName val="Dirección"/>
      <sheetName val="Cadena Valor"/>
      <sheetName val="1 Ventas "/>
      <sheetName val="2 Mkt"/>
      <sheetName val="3 Logística"/>
      <sheetName val="4 Cont"/>
      <sheetName val="5 Calidad"/>
      <sheetName val="6 IT "/>
      <sheetName val="Cultur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ar"/>
      <sheetName val="Evaluación"/>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RYSL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B29C8-FDDD-4B2D-A53E-09C8D6955349}">
  <dimension ref="A1:V129"/>
  <sheetViews>
    <sheetView tabSelected="1" zoomScaleNormal="100" workbookViewId="0"/>
  </sheetViews>
  <sheetFormatPr baseColWidth="10" defaultColWidth="11.81640625" defaultRowHeight="15.5" outlineLevelRow="1" x14ac:dyDescent="0.35"/>
  <cols>
    <col min="1" max="1" width="3.81640625" style="42" customWidth="1"/>
    <col min="2" max="2" width="44.08984375" style="42" customWidth="1"/>
    <col min="3" max="3" width="8.7265625" style="42" customWidth="1"/>
    <col min="4" max="4" width="8.54296875" style="42" customWidth="1"/>
    <col min="5" max="5" width="8.7265625" style="42" customWidth="1"/>
    <col min="6" max="6" width="58.36328125" style="42" customWidth="1"/>
    <col min="7" max="7" width="28.36328125" style="42" customWidth="1"/>
    <col min="8" max="8" width="28.7265625" style="42" customWidth="1"/>
    <col min="9" max="9" width="63.26953125" style="42" customWidth="1"/>
    <col min="10" max="10" width="3.08984375" style="42" customWidth="1"/>
    <col min="11" max="22" width="4.1796875" style="42" customWidth="1"/>
    <col min="23" max="16384" width="11.81640625" style="42"/>
  </cols>
  <sheetData>
    <row r="1" spans="1:22" x14ac:dyDescent="0.35">
      <c r="A1" s="41"/>
    </row>
    <row r="2" spans="1:22" ht="97" customHeight="1" x14ac:dyDescent="0.7">
      <c r="B2" s="43" t="s">
        <v>143</v>
      </c>
      <c r="C2" s="44"/>
      <c r="D2" s="44"/>
      <c r="E2" s="44"/>
      <c r="F2" s="45"/>
      <c r="G2" s="44"/>
      <c r="H2" s="44"/>
      <c r="I2" s="44"/>
      <c r="J2" s="44"/>
      <c r="K2" s="44"/>
      <c r="L2" s="44"/>
      <c r="M2" s="44"/>
      <c r="N2" s="44"/>
      <c r="O2" s="44"/>
      <c r="P2" s="44"/>
      <c r="Q2" s="44"/>
      <c r="R2" s="44"/>
      <c r="S2" s="44"/>
      <c r="T2" s="44"/>
      <c r="U2" s="44"/>
      <c r="V2" s="44"/>
    </row>
    <row r="4" spans="1:22" x14ac:dyDescent="0.35">
      <c r="C4" s="46" t="s">
        <v>151</v>
      </c>
      <c r="D4" s="46" t="s">
        <v>151</v>
      </c>
      <c r="E4" s="46" t="s">
        <v>151</v>
      </c>
      <c r="F4" s="47"/>
      <c r="H4" s="50" t="s">
        <v>175</v>
      </c>
      <c r="I4" s="50" t="s">
        <v>3</v>
      </c>
    </row>
    <row r="5" spans="1:22" ht="18.5" x14ac:dyDescent="0.45">
      <c r="B5" s="51" t="s">
        <v>148</v>
      </c>
      <c r="C5" s="48">
        <f>C11*250</f>
        <v>100</v>
      </c>
      <c r="D5" s="48">
        <f>D11*250</f>
        <v>150</v>
      </c>
      <c r="E5" s="48">
        <f>E11*250</f>
        <v>200</v>
      </c>
      <c r="F5" s="49"/>
      <c r="H5" s="52" t="s">
        <v>136</v>
      </c>
      <c r="I5" s="52" t="s">
        <v>144</v>
      </c>
    </row>
    <row r="6" spans="1:22" ht="18.5" x14ac:dyDescent="0.45">
      <c r="B6" s="53" t="s">
        <v>149</v>
      </c>
      <c r="C6" s="48">
        <f>C18*250</f>
        <v>150</v>
      </c>
      <c r="D6" s="48">
        <f>D18*250</f>
        <v>200</v>
      </c>
      <c r="E6" s="48">
        <f>E18*250</f>
        <v>250</v>
      </c>
      <c r="F6" s="49"/>
      <c r="H6" s="52" t="s">
        <v>137</v>
      </c>
      <c r="I6" s="52" t="s">
        <v>145</v>
      </c>
    </row>
    <row r="7" spans="1:22" ht="18.5" x14ac:dyDescent="0.45">
      <c r="B7" s="75" t="s">
        <v>169</v>
      </c>
      <c r="C7" s="48">
        <f>(C35+C48+C61+C74+C87+C100+C113)/7*300</f>
        <v>180</v>
      </c>
      <c r="D7" s="48">
        <f t="shared" ref="D7:E7" si="0">(D35+D48+D61+D74+D87+D100+D113)/7*300</f>
        <v>239.99999999999997</v>
      </c>
      <c r="E7" s="48">
        <f t="shared" si="0"/>
        <v>300</v>
      </c>
      <c r="F7" s="49"/>
      <c r="H7" s="52" t="s">
        <v>138</v>
      </c>
      <c r="I7" s="52" t="s">
        <v>146</v>
      </c>
    </row>
    <row r="8" spans="1:22" ht="18.5" x14ac:dyDescent="0.45">
      <c r="B8" s="54" t="s">
        <v>150</v>
      </c>
      <c r="C8" s="48">
        <f>C126*200</f>
        <v>80</v>
      </c>
      <c r="D8" s="48">
        <f>D126*200</f>
        <v>120</v>
      </c>
      <c r="E8" s="48">
        <f>E126*200</f>
        <v>160</v>
      </c>
      <c r="F8" s="49"/>
      <c r="H8" s="52" t="s">
        <v>139</v>
      </c>
      <c r="I8" s="52" t="s">
        <v>147</v>
      </c>
    </row>
    <row r="9" spans="1:22" ht="18.5" x14ac:dyDescent="0.45">
      <c r="B9" s="55" t="s">
        <v>140</v>
      </c>
      <c r="C9" s="56">
        <f>SUM(C5:C8)</f>
        <v>510</v>
      </c>
      <c r="D9" s="56">
        <f>SUM(D5:D8)</f>
        <v>710</v>
      </c>
      <c r="E9" s="56">
        <f>SUM(E5:E8)</f>
        <v>910</v>
      </c>
    </row>
    <row r="10" spans="1:22" outlineLevel="1" x14ac:dyDescent="0.35">
      <c r="B10" s="57"/>
      <c r="C10" s="63"/>
      <c r="D10" s="63"/>
      <c r="E10" s="63"/>
      <c r="F10" s="64"/>
      <c r="G10" s="64"/>
      <c r="H10" s="64"/>
      <c r="I10" s="64"/>
      <c r="K10" s="63"/>
      <c r="L10" s="63"/>
      <c r="M10" s="63"/>
      <c r="N10" s="63"/>
      <c r="O10" s="63"/>
      <c r="P10" s="63"/>
      <c r="Q10" s="63"/>
      <c r="R10" s="63"/>
      <c r="S10" s="63"/>
      <c r="T10" s="63"/>
      <c r="U10" s="63"/>
      <c r="V10" s="63"/>
    </row>
    <row r="11" spans="1:22" ht="18.5" x14ac:dyDescent="0.45">
      <c r="B11" s="65" t="s">
        <v>152</v>
      </c>
      <c r="C11" s="58">
        <f>SUM(C13:C16)/(4*5)</f>
        <v>0.4</v>
      </c>
      <c r="D11" s="58">
        <f t="shared" ref="D11:E11" si="1">SUM(D13:D16)/(4*5)</f>
        <v>0.6</v>
      </c>
      <c r="E11" s="58">
        <f t="shared" si="1"/>
        <v>0.8</v>
      </c>
      <c r="F11" s="66"/>
      <c r="G11" s="66"/>
      <c r="H11" s="66"/>
      <c r="I11" s="66"/>
      <c r="K11" s="67" t="s">
        <v>158</v>
      </c>
      <c r="L11" s="67"/>
      <c r="M11" s="67"/>
      <c r="N11" s="67"/>
      <c r="O11" s="67"/>
      <c r="P11" s="67"/>
      <c r="Q11" s="67"/>
      <c r="R11" s="67"/>
      <c r="S11" s="67"/>
      <c r="T11" s="67"/>
      <c r="U11" s="67"/>
      <c r="V11" s="67"/>
    </row>
    <row r="12" spans="1:22" ht="15" customHeight="1" outlineLevel="1" x14ac:dyDescent="0.35">
      <c r="B12" s="68"/>
      <c r="C12" s="46" t="s">
        <v>151</v>
      </c>
      <c r="D12" s="46" t="s">
        <v>151</v>
      </c>
      <c r="E12" s="46" t="s">
        <v>151</v>
      </c>
      <c r="F12" s="47" t="s">
        <v>154</v>
      </c>
      <c r="G12" s="59" t="s">
        <v>155</v>
      </c>
      <c r="H12" s="59" t="s">
        <v>156</v>
      </c>
      <c r="I12" s="60" t="s">
        <v>157</v>
      </c>
      <c r="K12" s="69">
        <v>1</v>
      </c>
      <c r="L12" s="69">
        <v>2</v>
      </c>
      <c r="M12" s="69">
        <v>3</v>
      </c>
      <c r="N12" s="69">
        <v>4</v>
      </c>
      <c r="O12" s="69">
        <v>5</v>
      </c>
      <c r="P12" s="69">
        <v>6</v>
      </c>
      <c r="Q12" s="69">
        <v>7</v>
      </c>
      <c r="R12" s="69">
        <v>8</v>
      </c>
      <c r="S12" s="69">
        <v>9</v>
      </c>
      <c r="T12" s="69">
        <v>10</v>
      </c>
      <c r="U12" s="69">
        <v>11</v>
      </c>
      <c r="V12" s="69">
        <v>12</v>
      </c>
    </row>
    <row r="13" spans="1:22" outlineLevel="1" x14ac:dyDescent="0.35">
      <c r="B13" s="70" t="s">
        <v>68</v>
      </c>
      <c r="C13" s="61">
        <f>Management!I5</f>
        <v>3</v>
      </c>
      <c r="D13" s="61">
        <f>Management!J5</f>
        <v>4</v>
      </c>
      <c r="E13" s="61">
        <f>Management!K5</f>
        <v>5</v>
      </c>
      <c r="F13" s="49"/>
      <c r="G13" s="49"/>
      <c r="H13" s="49"/>
      <c r="I13" s="49"/>
      <c r="K13" s="62"/>
      <c r="L13" s="62"/>
      <c r="M13" s="62"/>
      <c r="N13" s="62"/>
      <c r="O13" s="62"/>
      <c r="P13" s="62"/>
      <c r="Q13" s="62"/>
      <c r="R13" s="62"/>
      <c r="S13" s="62"/>
      <c r="T13" s="62"/>
      <c r="U13" s="62"/>
      <c r="V13" s="62"/>
    </row>
    <row r="14" spans="1:22" outlineLevel="1" x14ac:dyDescent="0.35">
      <c r="B14" s="70" t="s">
        <v>73</v>
      </c>
      <c r="C14" s="61">
        <f>Management!I6</f>
        <v>2</v>
      </c>
      <c r="D14" s="61">
        <f>Management!J6</f>
        <v>3</v>
      </c>
      <c r="E14" s="61">
        <f>Management!K6</f>
        <v>4</v>
      </c>
      <c r="F14" s="49"/>
      <c r="G14" s="49"/>
      <c r="H14" s="49"/>
      <c r="I14" s="49"/>
      <c r="K14" s="62"/>
      <c r="L14" s="62"/>
      <c r="M14" s="62"/>
      <c r="N14" s="62"/>
      <c r="O14" s="62"/>
      <c r="P14" s="62"/>
      <c r="Q14" s="62"/>
      <c r="R14" s="62"/>
      <c r="S14" s="62"/>
      <c r="T14" s="62"/>
      <c r="U14" s="62"/>
      <c r="V14" s="62"/>
    </row>
    <row r="15" spans="1:22" outlineLevel="1" x14ac:dyDescent="0.35">
      <c r="B15" s="70" t="s">
        <v>12</v>
      </c>
      <c r="C15" s="61">
        <f>Management!I7</f>
        <v>1</v>
      </c>
      <c r="D15" s="61">
        <f>Management!J7</f>
        <v>2</v>
      </c>
      <c r="E15" s="61">
        <f>Management!K7</f>
        <v>3</v>
      </c>
      <c r="F15" s="49"/>
      <c r="G15" s="49"/>
      <c r="H15" s="49"/>
      <c r="I15" s="49"/>
      <c r="K15" s="62"/>
      <c r="L15" s="62"/>
      <c r="M15" s="62"/>
      <c r="N15" s="62"/>
      <c r="O15" s="62"/>
      <c r="P15" s="62"/>
      <c r="Q15" s="62"/>
      <c r="R15" s="62"/>
      <c r="S15" s="62"/>
      <c r="T15" s="62"/>
      <c r="U15" s="62"/>
      <c r="V15" s="62"/>
    </row>
    <row r="16" spans="1:22" outlineLevel="1" x14ac:dyDescent="0.35">
      <c r="B16" s="70" t="s">
        <v>64</v>
      </c>
      <c r="C16" s="61">
        <f>Management!I8</f>
        <v>2</v>
      </c>
      <c r="D16" s="61">
        <f>Management!J8</f>
        <v>3</v>
      </c>
      <c r="E16" s="61">
        <f>Management!K8</f>
        <v>4</v>
      </c>
      <c r="F16" s="49"/>
      <c r="G16" s="49"/>
      <c r="H16" s="49"/>
      <c r="I16" s="49"/>
      <c r="K16" s="62"/>
      <c r="L16" s="62"/>
      <c r="M16" s="62"/>
      <c r="N16" s="62"/>
      <c r="O16" s="62"/>
      <c r="P16" s="62"/>
      <c r="Q16" s="62"/>
      <c r="R16" s="62"/>
      <c r="S16" s="62"/>
      <c r="T16" s="62"/>
      <c r="U16" s="62"/>
      <c r="V16" s="62"/>
    </row>
    <row r="17" spans="2:22" outlineLevel="1" x14ac:dyDescent="0.35">
      <c r="B17" s="57"/>
    </row>
    <row r="18" spans="2:22" ht="18.5" x14ac:dyDescent="0.45">
      <c r="B18" s="87" t="s">
        <v>159</v>
      </c>
      <c r="C18" s="58">
        <f>SUM(C20:C33)/(14*5)</f>
        <v>0.6</v>
      </c>
      <c r="D18" s="58">
        <f t="shared" ref="D18:E18" si="2">SUM(D20:D33)/(14*5)</f>
        <v>0.8</v>
      </c>
      <c r="E18" s="58">
        <f t="shared" si="2"/>
        <v>1</v>
      </c>
      <c r="F18" s="71"/>
      <c r="G18" s="71"/>
      <c r="H18" s="71"/>
      <c r="I18" s="71"/>
      <c r="K18" s="72" t="s">
        <v>158</v>
      </c>
      <c r="L18" s="72"/>
      <c r="M18" s="72"/>
      <c r="N18" s="72"/>
      <c r="O18" s="72"/>
      <c r="P18" s="72"/>
      <c r="Q18" s="72"/>
      <c r="R18" s="72"/>
      <c r="S18" s="72"/>
      <c r="T18" s="72"/>
      <c r="U18" s="72"/>
      <c r="V18" s="72"/>
    </row>
    <row r="19" spans="2:22" ht="15" customHeight="1" outlineLevel="1" x14ac:dyDescent="0.35">
      <c r="B19" s="68" t="s">
        <v>141</v>
      </c>
      <c r="C19" s="46" t="s">
        <v>151</v>
      </c>
      <c r="D19" s="46" t="s">
        <v>151</v>
      </c>
      <c r="E19" s="46" t="s">
        <v>151</v>
      </c>
      <c r="F19" s="47" t="s">
        <v>154</v>
      </c>
      <c r="G19" s="59" t="s">
        <v>155</v>
      </c>
      <c r="H19" s="59" t="s">
        <v>156</v>
      </c>
      <c r="I19" s="60" t="s">
        <v>157</v>
      </c>
      <c r="K19" s="63">
        <v>1</v>
      </c>
      <c r="L19" s="63">
        <v>2</v>
      </c>
      <c r="M19" s="63">
        <v>3</v>
      </c>
      <c r="N19" s="63">
        <v>4</v>
      </c>
      <c r="O19" s="63">
        <v>5</v>
      </c>
      <c r="P19" s="63">
        <v>6</v>
      </c>
      <c r="Q19" s="63">
        <v>7</v>
      </c>
      <c r="R19" s="63">
        <v>8</v>
      </c>
      <c r="S19" s="63">
        <v>9</v>
      </c>
      <c r="T19" s="63">
        <v>10</v>
      </c>
      <c r="U19" s="63">
        <v>11</v>
      </c>
      <c r="V19" s="63">
        <v>12</v>
      </c>
    </row>
    <row r="20" spans="2:22" outlineLevel="1" x14ac:dyDescent="0.35">
      <c r="B20" s="70" t="s">
        <v>67</v>
      </c>
      <c r="C20" s="61">
        <f>'Value Streams'!I5</f>
        <v>3</v>
      </c>
      <c r="D20" s="61">
        <f>'Value Streams'!J5</f>
        <v>4</v>
      </c>
      <c r="E20" s="61">
        <f>'Value Streams'!K5</f>
        <v>5</v>
      </c>
      <c r="F20" s="49"/>
      <c r="G20" s="49"/>
      <c r="H20" s="49"/>
      <c r="I20" s="49"/>
      <c r="K20" s="62"/>
      <c r="L20" s="62"/>
      <c r="M20" s="62"/>
      <c r="N20" s="62"/>
      <c r="O20" s="62"/>
      <c r="P20" s="62"/>
      <c r="Q20" s="62"/>
      <c r="R20" s="62"/>
      <c r="S20" s="62"/>
      <c r="T20" s="62"/>
      <c r="U20" s="62"/>
      <c r="V20" s="62"/>
    </row>
    <row r="21" spans="2:22" outlineLevel="1" x14ac:dyDescent="0.35">
      <c r="B21" s="70" t="s">
        <v>61</v>
      </c>
      <c r="C21" s="61">
        <f>'Value Streams'!I6</f>
        <v>3</v>
      </c>
      <c r="D21" s="61">
        <f>'Value Streams'!J6</f>
        <v>4</v>
      </c>
      <c r="E21" s="61">
        <f>'Value Streams'!K6</f>
        <v>5</v>
      </c>
      <c r="F21" s="49"/>
      <c r="G21" s="49"/>
      <c r="H21" s="49"/>
      <c r="I21" s="49"/>
      <c r="J21" s="73"/>
      <c r="K21" s="62"/>
      <c r="L21" s="62"/>
      <c r="M21" s="62"/>
      <c r="N21" s="62"/>
      <c r="O21" s="62"/>
      <c r="P21" s="62"/>
      <c r="Q21" s="62"/>
      <c r="R21" s="62"/>
      <c r="S21" s="62"/>
      <c r="T21" s="62"/>
      <c r="U21" s="62"/>
      <c r="V21" s="62"/>
    </row>
    <row r="22" spans="2:22" outlineLevel="1" x14ac:dyDescent="0.35">
      <c r="B22" s="70" t="s">
        <v>21</v>
      </c>
      <c r="C22" s="61">
        <f>'Value Streams'!I7</f>
        <v>3</v>
      </c>
      <c r="D22" s="61">
        <f>'Value Streams'!J7</f>
        <v>4</v>
      </c>
      <c r="E22" s="61">
        <f>'Value Streams'!K7</f>
        <v>5</v>
      </c>
      <c r="F22" s="49"/>
      <c r="G22" s="49"/>
      <c r="H22" s="49"/>
      <c r="I22" s="49"/>
      <c r="J22" s="73"/>
      <c r="K22" s="62"/>
      <c r="L22" s="62"/>
      <c r="M22" s="62"/>
      <c r="N22" s="62"/>
      <c r="O22" s="62"/>
      <c r="P22" s="62"/>
      <c r="Q22" s="62"/>
      <c r="R22" s="62"/>
      <c r="S22" s="62"/>
      <c r="T22" s="62"/>
      <c r="U22" s="62"/>
      <c r="V22" s="62"/>
    </row>
    <row r="23" spans="2:22" outlineLevel="1" x14ac:dyDescent="0.35">
      <c r="B23" s="70" t="s">
        <v>25</v>
      </c>
      <c r="C23" s="61">
        <f>'Value Streams'!I8</f>
        <v>3</v>
      </c>
      <c r="D23" s="61">
        <f>'Value Streams'!J8</f>
        <v>4</v>
      </c>
      <c r="E23" s="61">
        <f>'Value Streams'!K8</f>
        <v>5</v>
      </c>
      <c r="F23" s="49"/>
      <c r="G23" s="49"/>
      <c r="H23" s="49"/>
      <c r="I23" s="49"/>
      <c r="J23" s="73"/>
      <c r="K23" s="62"/>
      <c r="L23" s="62"/>
      <c r="M23" s="62"/>
      <c r="N23" s="62"/>
      <c r="O23" s="62"/>
      <c r="P23" s="62"/>
      <c r="Q23" s="62"/>
      <c r="R23" s="62"/>
      <c r="S23" s="62"/>
      <c r="T23" s="62"/>
      <c r="U23" s="62"/>
      <c r="V23" s="62"/>
    </row>
    <row r="24" spans="2:22" outlineLevel="1" x14ac:dyDescent="0.35">
      <c r="B24" s="70" t="s">
        <v>29</v>
      </c>
      <c r="C24" s="61">
        <f>'Value Streams'!I9</f>
        <v>3</v>
      </c>
      <c r="D24" s="61">
        <f>'Value Streams'!J9</f>
        <v>4</v>
      </c>
      <c r="E24" s="61">
        <f>'Value Streams'!K9</f>
        <v>5</v>
      </c>
      <c r="F24" s="49"/>
      <c r="G24" s="49"/>
      <c r="H24" s="49"/>
      <c r="I24" s="49"/>
      <c r="J24" s="74"/>
      <c r="K24" s="62"/>
      <c r="L24" s="62"/>
      <c r="M24" s="62"/>
      <c r="N24" s="62"/>
      <c r="O24" s="62"/>
      <c r="P24" s="62"/>
      <c r="Q24" s="62"/>
      <c r="R24" s="62"/>
      <c r="S24" s="62"/>
      <c r="T24" s="62"/>
      <c r="U24" s="62"/>
      <c r="V24" s="62"/>
    </row>
    <row r="25" spans="2:22" outlineLevel="1" x14ac:dyDescent="0.35">
      <c r="B25" s="70" t="s">
        <v>32</v>
      </c>
      <c r="C25" s="61">
        <f>'Value Streams'!I10</f>
        <v>3</v>
      </c>
      <c r="D25" s="61">
        <f>'Value Streams'!J10</f>
        <v>4</v>
      </c>
      <c r="E25" s="61">
        <f>'Value Streams'!K10</f>
        <v>5</v>
      </c>
      <c r="F25" s="49"/>
      <c r="G25" s="49"/>
      <c r="H25" s="49"/>
      <c r="I25" s="49"/>
      <c r="K25" s="62"/>
      <c r="L25" s="62"/>
      <c r="M25" s="62"/>
      <c r="N25" s="62"/>
      <c r="O25" s="62"/>
      <c r="P25" s="62"/>
      <c r="Q25" s="62"/>
      <c r="R25" s="62"/>
      <c r="S25" s="62"/>
      <c r="T25" s="62"/>
      <c r="U25" s="62"/>
      <c r="V25" s="62"/>
    </row>
    <row r="26" spans="2:22" outlineLevel="1" x14ac:dyDescent="0.35">
      <c r="B26" s="70" t="s">
        <v>33</v>
      </c>
      <c r="C26" s="61">
        <f>'Value Streams'!I11</f>
        <v>3</v>
      </c>
      <c r="D26" s="61">
        <f>'Value Streams'!J11</f>
        <v>4</v>
      </c>
      <c r="E26" s="61">
        <f>'Value Streams'!K11</f>
        <v>5</v>
      </c>
      <c r="F26" s="49"/>
      <c r="G26" s="49"/>
      <c r="H26" s="49"/>
      <c r="I26" s="49"/>
      <c r="K26" s="62"/>
      <c r="L26" s="62"/>
      <c r="M26" s="62"/>
      <c r="N26" s="62"/>
      <c r="O26" s="62"/>
      <c r="P26" s="62"/>
      <c r="Q26" s="62"/>
      <c r="R26" s="62"/>
      <c r="S26" s="62"/>
      <c r="T26" s="62"/>
      <c r="U26" s="62"/>
      <c r="V26" s="62"/>
    </row>
    <row r="27" spans="2:22" outlineLevel="1" x14ac:dyDescent="0.35">
      <c r="B27" s="70" t="s">
        <v>34</v>
      </c>
      <c r="C27" s="61">
        <f>'Value Streams'!I12</f>
        <v>3</v>
      </c>
      <c r="D27" s="61">
        <f>'Value Streams'!J12</f>
        <v>4</v>
      </c>
      <c r="E27" s="61">
        <f>'Value Streams'!K12</f>
        <v>5</v>
      </c>
      <c r="F27" s="49"/>
      <c r="G27" s="49"/>
      <c r="H27" s="49"/>
      <c r="I27" s="49"/>
      <c r="K27" s="62"/>
      <c r="L27" s="62"/>
      <c r="M27" s="62"/>
      <c r="N27" s="62"/>
      <c r="O27" s="62"/>
      <c r="P27" s="62"/>
      <c r="Q27" s="62"/>
      <c r="R27" s="62"/>
      <c r="S27" s="62"/>
      <c r="T27" s="62"/>
      <c r="U27" s="62"/>
      <c r="V27" s="62"/>
    </row>
    <row r="28" spans="2:22" outlineLevel="1" x14ac:dyDescent="0.35">
      <c r="B28" s="70" t="s">
        <v>65</v>
      </c>
      <c r="C28" s="61">
        <f>'Value Streams'!I13</f>
        <v>3</v>
      </c>
      <c r="D28" s="61">
        <f>'Value Streams'!J13</f>
        <v>4</v>
      </c>
      <c r="E28" s="61">
        <f>'Value Streams'!K13</f>
        <v>5</v>
      </c>
      <c r="F28" s="49"/>
      <c r="G28" s="49"/>
      <c r="H28" s="49"/>
      <c r="I28" s="49"/>
      <c r="K28" s="62"/>
      <c r="L28" s="62"/>
      <c r="M28" s="62"/>
      <c r="N28" s="62"/>
      <c r="O28" s="62"/>
      <c r="P28" s="62"/>
      <c r="Q28" s="62"/>
      <c r="R28" s="62"/>
      <c r="S28" s="62"/>
      <c r="T28" s="62"/>
      <c r="U28" s="62"/>
      <c r="V28" s="62"/>
    </row>
    <row r="29" spans="2:22" outlineLevel="1" x14ac:dyDescent="0.35">
      <c r="B29" s="70" t="s">
        <v>36</v>
      </c>
      <c r="C29" s="61">
        <f>'Value Streams'!I14</f>
        <v>3</v>
      </c>
      <c r="D29" s="61">
        <f>'Value Streams'!J14</f>
        <v>4</v>
      </c>
      <c r="E29" s="61">
        <f>'Value Streams'!K14</f>
        <v>5</v>
      </c>
      <c r="F29" s="49"/>
      <c r="G29" s="49"/>
      <c r="H29" s="49"/>
      <c r="I29" s="49"/>
      <c r="K29" s="62"/>
      <c r="L29" s="62"/>
      <c r="M29" s="62"/>
      <c r="N29" s="62"/>
      <c r="O29" s="62"/>
      <c r="P29" s="62"/>
      <c r="Q29" s="62"/>
      <c r="R29" s="62"/>
      <c r="S29" s="62"/>
      <c r="T29" s="62"/>
      <c r="U29" s="62"/>
      <c r="V29" s="62"/>
    </row>
    <row r="30" spans="2:22" outlineLevel="1" x14ac:dyDescent="0.35">
      <c r="B30" s="70" t="s">
        <v>41</v>
      </c>
      <c r="C30" s="61">
        <f>'Value Streams'!I15</f>
        <v>3</v>
      </c>
      <c r="D30" s="61">
        <f>'Value Streams'!J15</f>
        <v>4</v>
      </c>
      <c r="E30" s="61">
        <f>'Value Streams'!K15</f>
        <v>5</v>
      </c>
      <c r="F30" s="49"/>
      <c r="G30" s="49"/>
      <c r="H30" s="49"/>
      <c r="I30" s="49"/>
      <c r="K30" s="62"/>
      <c r="L30" s="62"/>
      <c r="M30" s="62"/>
      <c r="N30" s="62"/>
      <c r="O30" s="62"/>
      <c r="P30" s="62"/>
      <c r="Q30" s="62"/>
      <c r="R30" s="62"/>
      <c r="S30" s="62"/>
      <c r="T30" s="62"/>
      <c r="U30" s="62"/>
      <c r="V30" s="62"/>
    </row>
    <row r="31" spans="2:22" outlineLevel="1" x14ac:dyDescent="0.35">
      <c r="B31" s="70" t="s">
        <v>45</v>
      </c>
      <c r="C31" s="61">
        <f>'Value Streams'!I16</f>
        <v>3</v>
      </c>
      <c r="D31" s="61">
        <f>'Value Streams'!J16</f>
        <v>4</v>
      </c>
      <c r="E31" s="61">
        <f>'Value Streams'!K16</f>
        <v>5</v>
      </c>
      <c r="F31" s="49"/>
      <c r="G31" s="49"/>
      <c r="H31" s="49"/>
      <c r="I31" s="49"/>
      <c r="K31" s="62"/>
      <c r="L31" s="62"/>
      <c r="M31" s="62"/>
      <c r="N31" s="62"/>
      <c r="O31" s="62"/>
      <c r="P31" s="62"/>
      <c r="Q31" s="62"/>
      <c r="R31" s="62"/>
      <c r="S31" s="62"/>
      <c r="T31" s="62"/>
      <c r="U31" s="62"/>
      <c r="V31" s="62"/>
    </row>
    <row r="32" spans="2:22" outlineLevel="1" x14ac:dyDescent="0.35">
      <c r="B32" s="70" t="s">
        <v>48</v>
      </c>
      <c r="C32" s="61">
        <f>'Value Streams'!I17</f>
        <v>3</v>
      </c>
      <c r="D32" s="61">
        <f>'Value Streams'!J17</f>
        <v>4</v>
      </c>
      <c r="E32" s="61">
        <f>'Value Streams'!K17</f>
        <v>5</v>
      </c>
      <c r="F32" s="49"/>
      <c r="G32" s="49"/>
      <c r="H32" s="49"/>
      <c r="I32" s="49"/>
      <c r="K32" s="62"/>
      <c r="L32" s="62"/>
      <c r="M32" s="62"/>
      <c r="N32" s="62"/>
      <c r="O32" s="62"/>
      <c r="P32" s="62"/>
      <c r="Q32" s="62"/>
      <c r="R32" s="62"/>
      <c r="S32" s="62"/>
      <c r="T32" s="62"/>
      <c r="U32" s="62"/>
      <c r="V32" s="62"/>
    </row>
    <row r="33" spans="2:22" outlineLevel="1" x14ac:dyDescent="0.35">
      <c r="B33" s="70" t="s">
        <v>52</v>
      </c>
      <c r="C33" s="61">
        <f>'Value Streams'!I18</f>
        <v>3</v>
      </c>
      <c r="D33" s="61">
        <f>'Value Streams'!J18</f>
        <v>4</v>
      </c>
      <c r="E33" s="61">
        <f>'Value Streams'!K18</f>
        <v>5</v>
      </c>
      <c r="F33" s="49"/>
      <c r="G33" s="49"/>
      <c r="H33" s="49"/>
      <c r="I33" s="49"/>
      <c r="K33" s="62"/>
      <c r="L33" s="62"/>
      <c r="M33" s="62"/>
      <c r="N33" s="62"/>
      <c r="O33" s="62"/>
      <c r="P33" s="62"/>
      <c r="Q33" s="62"/>
      <c r="R33" s="62"/>
      <c r="S33" s="62"/>
      <c r="T33" s="62"/>
      <c r="U33" s="62"/>
      <c r="V33" s="62"/>
    </row>
    <row r="34" spans="2:22" outlineLevel="1" x14ac:dyDescent="0.35">
      <c r="B34" s="57"/>
      <c r="J34" s="73"/>
    </row>
    <row r="35" spans="2:22" ht="18.5" x14ac:dyDescent="0.45">
      <c r="B35" s="75" t="s">
        <v>60</v>
      </c>
      <c r="C35" s="58">
        <f>SUM(C37:C46)/50</f>
        <v>0.6</v>
      </c>
      <c r="D35" s="58">
        <f t="shared" ref="D35:E35" si="3">SUM(D37:D46)/50</f>
        <v>0.8</v>
      </c>
      <c r="E35" s="58">
        <f t="shared" si="3"/>
        <v>1</v>
      </c>
      <c r="F35" s="76"/>
      <c r="G35" s="76"/>
      <c r="H35" s="76"/>
      <c r="I35" s="76"/>
      <c r="K35" s="77" t="s">
        <v>158</v>
      </c>
      <c r="L35" s="77"/>
      <c r="M35" s="77"/>
      <c r="N35" s="77"/>
      <c r="O35" s="77"/>
      <c r="P35" s="77"/>
      <c r="Q35" s="77"/>
      <c r="R35" s="77"/>
      <c r="S35" s="77"/>
      <c r="T35" s="77"/>
      <c r="U35" s="77"/>
      <c r="V35" s="77"/>
    </row>
    <row r="36" spans="2:22" outlineLevel="1" x14ac:dyDescent="0.35">
      <c r="B36" s="68"/>
      <c r="C36" s="46" t="s">
        <v>151</v>
      </c>
      <c r="D36" s="46" t="s">
        <v>151</v>
      </c>
      <c r="E36" s="46" t="s">
        <v>151</v>
      </c>
      <c r="F36" s="47" t="s">
        <v>154</v>
      </c>
      <c r="G36" s="59" t="s">
        <v>155</v>
      </c>
      <c r="H36" s="59" t="s">
        <v>156</v>
      </c>
      <c r="I36" s="60" t="s">
        <v>157</v>
      </c>
      <c r="K36" s="63">
        <v>1</v>
      </c>
      <c r="L36" s="63">
        <v>2</v>
      </c>
      <c r="M36" s="63">
        <v>3</v>
      </c>
      <c r="N36" s="63">
        <v>4</v>
      </c>
      <c r="O36" s="63">
        <v>5</v>
      </c>
      <c r="P36" s="63">
        <v>6</v>
      </c>
      <c r="Q36" s="63">
        <v>7</v>
      </c>
      <c r="R36" s="63">
        <v>8</v>
      </c>
      <c r="S36" s="63">
        <v>9</v>
      </c>
      <c r="T36" s="63">
        <v>10</v>
      </c>
      <c r="U36" s="63">
        <v>11</v>
      </c>
      <c r="V36" s="63">
        <v>12</v>
      </c>
    </row>
    <row r="37" spans="2:22" outlineLevel="1" x14ac:dyDescent="0.35">
      <c r="B37" s="70" t="s">
        <v>67</v>
      </c>
      <c r="C37" s="61">
        <f>Sales!I5</f>
        <v>3</v>
      </c>
      <c r="D37" s="61">
        <f>Sales!J5</f>
        <v>4</v>
      </c>
      <c r="E37" s="61">
        <f>Sales!K5</f>
        <v>5</v>
      </c>
      <c r="F37" s="49"/>
      <c r="G37" s="49"/>
      <c r="H37" s="49"/>
      <c r="I37" s="49"/>
      <c r="K37" s="62"/>
      <c r="L37" s="62"/>
      <c r="M37" s="62"/>
      <c r="N37" s="62"/>
      <c r="O37" s="62"/>
      <c r="P37" s="62"/>
      <c r="Q37" s="62"/>
      <c r="R37" s="62"/>
      <c r="S37" s="62"/>
      <c r="T37" s="62"/>
      <c r="U37" s="62"/>
      <c r="V37" s="62"/>
    </row>
    <row r="38" spans="2:22" outlineLevel="1" x14ac:dyDescent="0.35">
      <c r="B38" s="70" t="s">
        <v>61</v>
      </c>
      <c r="C38" s="61">
        <f>Sales!I6</f>
        <v>3</v>
      </c>
      <c r="D38" s="61">
        <f>Sales!J6</f>
        <v>4</v>
      </c>
      <c r="E38" s="61">
        <f>Sales!K6</f>
        <v>5</v>
      </c>
      <c r="F38" s="49"/>
      <c r="G38" s="49"/>
      <c r="H38" s="49"/>
      <c r="I38" s="49"/>
      <c r="J38" s="73"/>
      <c r="K38" s="62"/>
      <c r="L38" s="62"/>
      <c r="M38" s="62"/>
      <c r="N38" s="62"/>
      <c r="O38" s="62"/>
      <c r="P38" s="62"/>
      <c r="Q38" s="62"/>
      <c r="R38" s="62"/>
      <c r="S38" s="62"/>
      <c r="T38" s="62"/>
      <c r="U38" s="62"/>
      <c r="V38" s="62"/>
    </row>
    <row r="39" spans="2:22" outlineLevel="1" x14ac:dyDescent="0.35">
      <c r="B39" s="70" t="s">
        <v>21</v>
      </c>
      <c r="C39" s="61">
        <f>Sales!I7</f>
        <v>3</v>
      </c>
      <c r="D39" s="61">
        <f>Sales!J7</f>
        <v>4</v>
      </c>
      <c r="E39" s="61">
        <f>Sales!K7</f>
        <v>5</v>
      </c>
      <c r="F39" s="49"/>
      <c r="G39" s="49"/>
      <c r="H39" s="49"/>
      <c r="I39" s="49"/>
      <c r="J39" s="73"/>
      <c r="K39" s="62"/>
      <c r="L39" s="62"/>
      <c r="M39" s="62"/>
      <c r="N39" s="62"/>
      <c r="O39" s="62"/>
      <c r="P39" s="62"/>
      <c r="Q39" s="62"/>
      <c r="R39" s="62"/>
      <c r="S39" s="62"/>
      <c r="T39" s="62"/>
      <c r="U39" s="62"/>
      <c r="V39" s="62"/>
    </row>
    <row r="40" spans="2:22" outlineLevel="1" x14ac:dyDescent="0.35">
      <c r="B40" s="70" t="s">
        <v>25</v>
      </c>
      <c r="C40" s="61">
        <f>Sales!I8</f>
        <v>3</v>
      </c>
      <c r="D40" s="61">
        <f>Sales!J8</f>
        <v>4</v>
      </c>
      <c r="E40" s="61">
        <f>Sales!K8</f>
        <v>5</v>
      </c>
      <c r="F40" s="49"/>
      <c r="G40" s="49"/>
      <c r="H40" s="49"/>
      <c r="I40" s="49"/>
      <c r="J40" s="73"/>
      <c r="K40" s="62"/>
      <c r="L40" s="62"/>
      <c r="M40" s="62"/>
      <c r="N40" s="62"/>
      <c r="O40" s="62"/>
      <c r="P40" s="62"/>
      <c r="Q40" s="62"/>
      <c r="R40" s="62"/>
      <c r="S40" s="62"/>
      <c r="T40" s="62"/>
      <c r="U40" s="62"/>
      <c r="V40" s="62"/>
    </row>
    <row r="41" spans="2:22" outlineLevel="1" x14ac:dyDescent="0.35">
      <c r="B41" s="70" t="s">
        <v>29</v>
      </c>
      <c r="C41" s="61">
        <f>Sales!I9</f>
        <v>3</v>
      </c>
      <c r="D41" s="61">
        <f>Sales!J9</f>
        <v>4</v>
      </c>
      <c r="E41" s="61">
        <f>Sales!K9</f>
        <v>5</v>
      </c>
      <c r="F41" s="49"/>
      <c r="G41" s="49"/>
      <c r="H41" s="49"/>
      <c r="I41" s="49"/>
      <c r="J41" s="73"/>
      <c r="K41" s="62"/>
      <c r="L41" s="62"/>
      <c r="M41" s="62"/>
      <c r="N41" s="62"/>
      <c r="O41" s="62"/>
      <c r="P41" s="62"/>
      <c r="Q41" s="62"/>
      <c r="R41" s="62"/>
      <c r="S41" s="62"/>
      <c r="T41" s="62"/>
      <c r="U41" s="62"/>
      <c r="V41" s="62"/>
    </row>
    <row r="42" spans="2:22" outlineLevel="1" x14ac:dyDescent="0.35">
      <c r="B42" s="70" t="s">
        <v>34</v>
      </c>
      <c r="C42" s="61">
        <f>Sales!I10</f>
        <v>3</v>
      </c>
      <c r="D42" s="61">
        <f>Sales!J10</f>
        <v>4</v>
      </c>
      <c r="E42" s="61">
        <f>Sales!K10</f>
        <v>5</v>
      </c>
      <c r="F42" s="49"/>
      <c r="G42" s="49"/>
      <c r="H42" s="49"/>
      <c r="I42" s="49"/>
      <c r="J42" s="73"/>
      <c r="K42" s="62"/>
      <c r="L42" s="62"/>
      <c r="M42" s="62"/>
      <c r="N42" s="62"/>
      <c r="O42" s="62"/>
      <c r="P42" s="62"/>
      <c r="Q42" s="62"/>
      <c r="R42" s="62"/>
      <c r="S42" s="62"/>
      <c r="T42" s="62"/>
      <c r="U42" s="62"/>
      <c r="V42" s="62"/>
    </row>
    <row r="43" spans="2:22" outlineLevel="1" x14ac:dyDescent="0.35">
      <c r="B43" s="70" t="s">
        <v>65</v>
      </c>
      <c r="C43" s="61">
        <f>Sales!I11</f>
        <v>3</v>
      </c>
      <c r="D43" s="61">
        <f>Sales!J11</f>
        <v>4</v>
      </c>
      <c r="E43" s="61">
        <f>Sales!K11</f>
        <v>5</v>
      </c>
      <c r="F43" s="49"/>
      <c r="G43" s="49"/>
      <c r="H43" s="49"/>
      <c r="I43" s="49"/>
      <c r="J43" s="73"/>
      <c r="K43" s="62"/>
      <c r="L43" s="62"/>
      <c r="M43" s="62"/>
      <c r="N43" s="62"/>
      <c r="O43" s="62"/>
      <c r="P43" s="62"/>
      <c r="Q43" s="62"/>
      <c r="R43" s="62"/>
      <c r="S43" s="62"/>
      <c r="T43" s="62"/>
      <c r="U43" s="62"/>
      <c r="V43" s="62"/>
    </row>
    <row r="44" spans="2:22" outlineLevel="1" x14ac:dyDescent="0.35">
      <c r="B44" s="70" t="s">
        <v>41</v>
      </c>
      <c r="C44" s="61">
        <f>Sales!I12</f>
        <v>3</v>
      </c>
      <c r="D44" s="61">
        <f>Sales!J12</f>
        <v>4</v>
      </c>
      <c r="E44" s="61">
        <f>Sales!K12</f>
        <v>5</v>
      </c>
      <c r="F44" s="49"/>
      <c r="G44" s="49"/>
      <c r="H44" s="49"/>
      <c r="I44" s="49"/>
      <c r="J44" s="73"/>
      <c r="K44" s="62"/>
      <c r="L44" s="62"/>
      <c r="M44" s="62"/>
      <c r="N44" s="62"/>
      <c r="O44" s="62"/>
      <c r="P44" s="62"/>
      <c r="Q44" s="62"/>
      <c r="R44" s="62"/>
      <c r="S44" s="62"/>
      <c r="T44" s="62"/>
      <c r="U44" s="62"/>
      <c r="V44" s="62"/>
    </row>
    <row r="45" spans="2:22" outlineLevel="1" x14ac:dyDescent="0.35">
      <c r="B45" s="70" t="s">
        <v>48</v>
      </c>
      <c r="C45" s="61">
        <f>Sales!I13</f>
        <v>3</v>
      </c>
      <c r="D45" s="61">
        <f>Sales!J13</f>
        <v>4</v>
      </c>
      <c r="E45" s="61">
        <f>Sales!K13</f>
        <v>5</v>
      </c>
      <c r="F45" s="49"/>
      <c r="G45" s="49"/>
      <c r="H45" s="49"/>
      <c r="I45" s="49"/>
      <c r="J45" s="73"/>
      <c r="K45" s="62"/>
      <c r="L45" s="62"/>
      <c r="M45" s="62"/>
      <c r="N45" s="62"/>
      <c r="O45" s="62"/>
      <c r="P45" s="62"/>
      <c r="Q45" s="62"/>
      <c r="R45" s="62"/>
      <c r="S45" s="62"/>
      <c r="T45" s="62"/>
      <c r="U45" s="62"/>
      <c r="V45" s="62"/>
    </row>
    <row r="46" spans="2:22" outlineLevel="1" x14ac:dyDescent="0.35">
      <c r="B46" s="70" t="s">
        <v>52</v>
      </c>
      <c r="C46" s="61">
        <f>Sales!I14</f>
        <v>3</v>
      </c>
      <c r="D46" s="61">
        <f>Sales!J14</f>
        <v>4</v>
      </c>
      <c r="E46" s="61">
        <f>Sales!K14</f>
        <v>5</v>
      </c>
      <c r="F46" s="49"/>
      <c r="G46" s="49"/>
      <c r="H46" s="49"/>
      <c r="I46" s="49"/>
      <c r="J46" s="73"/>
      <c r="K46" s="62"/>
      <c r="L46" s="62"/>
      <c r="M46" s="62"/>
      <c r="N46" s="62"/>
      <c r="O46" s="62"/>
      <c r="P46" s="62"/>
      <c r="Q46" s="62"/>
      <c r="R46" s="62"/>
      <c r="S46" s="62"/>
      <c r="T46" s="62"/>
      <c r="U46" s="62"/>
      <c r="V46" s="62"/>
    </row>
    <row r="47" spans="2:22" outlineLevel="1" x14ac:dyDescent="0.35">
      <c r="B47" s="57"/>
      <c r="J47" s="73"/>
    </row>
    <row r="48" spans="2:22" ht="18.5" outlineLevel="1" x14ac:dyDescent="0.45">
      <c r="B48" s="75" t="s">
        <v>142</v>
      </c>
      <c r="C48" s="58">
        <f>SUM(C50:C59)/50</f>
        <v>0.6</v>
      </c>
      <c r="D48" s="58">
        <f t="shared" ref="D48:E48" si="4">SUM(D50:D59)/50</f>
        <v>0.8</v>
      </c>
      <c r="E48" s="58">
        <f t="shared" si="4"/>
        <v>1</v>
      </c>
      <c r="F48" s="76"/>
      <c r="G48" s="76"/>
      <c r="H48" s="76"/>
      <c r="I48" s="76"/>
      <c r="K48" s="77" t="s">
        <v>158</v>
      </c>
      <c r="L48" s="77"/>
      <c r="M48" s="77"/>
      <c r="N48" s="77"/>
      <c r="O48" s="77"/>
      <c r="P48" s="77"/>
      <c r="Q48" s="77"/>
      <c r="R48" s="77"/>
      <c r="S48" s="77"/>
      <c r="T48" s="77"/>
      <c r="U48" s="77"/>
      <c r="V48" s="77"/>
    </row>
    <row r="49" spans="2:22" outlineLevel="1" x14ac:dyDescent="0.35">
      <c r="B49" s="68"/>
      <c r="C49" s="46" t="s">
        <v>151</v>
      </c>
      <c r="D49" s="46" t="s">
        <v>151</v>
      </c>
      <c r="E49" s="46" t="s">
        <v>151</v>
      </c>
      <c r="F49" s="47" t="s">
        <v>154</v>
      </c>
      <c r="G49" s="59" t="s">
        <v>155</v>
      </c>
      <c r="H49" s="59" t="s">
        <v>156</v>
      </c>
      <c r="I49" s="60" t="s">
        <v>157</v>
      </c>
      <c r="K49" s="63">
        <v>1</v>
      </c>
      <c r="L49" s="63">
        <v>2</v>
      </c>
      <c r="M49" s="63">
        <v>3</v>
      </c>
      <c r="N49" s="63">
        <v>4</v>
      </c>
      <c r="O49" s="63">
        <v>5</v>
      </c>
      <c r="P49" s="63">
        <v>6</v>
      </c>
      <c r="Q49" s="63">
        <v>7</v>
      </c>
      <c r="R49" s="63">
        <v>8</v>
      </c>
      <c r="S49" s="63">
        <v>9</v>
      </c>
      <c r="T49" s="63">
        <v>10</v>
      </c>
      <c r="U49" s="63">
        <v>11</v>
      </c>
      <c r="V49" s="63">
        <v>12</v>
      </c>
    </row>
    <row r="50" spans="2:22" outlineLevel="1" x14ac:dyDescent="0.35">
      <c r="B50" s="70" t="s">
        <v>67</v>
      </c>
      <c r="C50" s="61">
        <f>Mkt!I5</f>
        <v>3</v>
      </c>
      <c r="D50" s="61">
        <f>Mkt!J5</f>
        <v>4</v>
      </c>
      <c r="E50" s="61">
        <f>Mkt!K5</f>
        <v>5</v>
      </c>
      <c r="F50" s="49"/>
      <c r="G50" s="49"/>
      <c r="H50" s="49"/>
      <c r="I50" s="49"/>
      <c r="K50" s="62"/>
      <c r="L50" s="62"/>
      <c r="M50" s="62"/>
      <c r="N50" s="62"/>
      <c r="O50" s="62"/>
      <c r="P50" s="62"/>
      <c r="Q50" s="62"/>
      <c r="R50" s="62"/>
      <c r="S50" s="62"/>
      <c r="T50" s="62"/>
      <c r="U50" s="62"/>
      <c r="V50" s="62"/>
    </row>
    <row r="51" spans="2:22" outlineLevel="1" x14ac:dyDescent="0.35">
      <c r="B51" s="70" t="s">
        <v>61</v>
      </c>
      <c r="C51" s="61">
        <f>Mkt!I6</f>
        <v>3</v>
      </c>
      <c r="D51" s="61">
        <f>Mkt!J6</f>
        <v>4</v>
      </c>
      <c r="E51" s="61">
        <f>Mkt!K6</f>
        <v>5</v>
      </c>
      <c r="F51" s="49"/>
      <c r="G51" s="49"/>
      <c r="H51" s="49"/>
      <c r="I51" s="49"/>
      <c r="J51" s="73"/>
      <c r="K51" s="62"/>
      <c r="L51" s="62"/>
      <c r="M51" s="62"/>
      <c r="N51" s="62"/>
      <c r="O51" s="62"/>
      <c r="P51" s="62"/>
      <c r="Q51" s="62"/>
      <c r="R51" s="62"/>
      <c r="S51" s="62"/>
      <c r="T51" s="62"/>
      <c r="U51" s="62"/>
      <c r="V51" s="62"/>
    </row>
    <row r="52" spans="2:22" outlineLevel="1" x14ac:dyDescent="0.35">
      <c r="B52" s="70" t="s">
        <v>21</v>
      </c>
      <c r="C52" s="61">
        <f>Mkt!I7</f>
        <v>3</v>
      </c>
      <c r="D52" s="61">
        <f>Mkt!J7</f>
        <v>4</v>
      </c>
      <c r="E52" s="61">
        <f>Mkt!K7</f>
        <v>5</v>
      </c>
      <c r="F52" s="49"/>
      <c r="G52" s="49"/>
      <c r="H52" s="49"/>
      <c r="I52" s="49"/>
      <c r="J52" s="73"/>
      <c r="K52" s="62"/>
      <c r="L52" s="62"/>
      <c r="M52" s="62"/>
      <c r="N52" s="62"/>
      <c r="O52" s="62"/>
      <c r="P52" s="62"/>
      <c r="Q52" s="62"/>
      <c r="R52" s="62"/>
      <c r="S52" s="62"/>
      <c r="T52" s="62"/>
      <c r="U52" s="62"/>
      <c r="V52" s="62"/>
    </row>
    <row r="53" spans="2:22" outlineLevel="1" x14ac:dyDescent="0.35">
      <c r="B53" s="70" t="s">
        <v>25</v>
      </c>
      <c r="C53" s="61">
        <f>Mkt!I8</f>
        <v>3</v>
      </c>
      <c r="D53" s="61">
        <f>Mkt!J8</f>
        <v>4</v>
      </c>
      <c r="E53" s="61">
        <f>Mkt!K8</f>
        <v>5</v>
      </c>
      <c r="F53" s="49"/>
      <c r="G53" s="49"/>
      <c r="H53" s="49"/>
      <c r="I53" s="49"/>
      <c r="J53" s="73"/>
      <c r="K53" s="62"/>
      <c r="L53" s="62"/>
      <c r="M53" s="62"/>
      <c r="N53" s="62"/>
      <c r="O53" s="62"/>
      <c r="P53" s="62"/>
      <c r="Q53" s="62"/>
      <c r="R53" s="62"/>
      <c r="S53" s="62"/>
      <c r="T53" s="62"/>
      <c r="U53" s="62"/>
      <c r="V53" s="62"/>
    </row>
    <row r="54" spans="2:22" outlineLevel="1" x14ac:dyDescent="0.35">
      <c r="B54" s="70" t="s">
        <v>29</v>
      </c>
      <c r="C54" s="61">
        <f>Mkt!I9</f>
        <v>3</v>
      </c>
      <c r="D54" s="61">
        <f>Mkt!J9</f>
        <v>4</v>
      </c>
      <c r="E54" s="61">
        <f>Mkt!K9</f>
        <v>5</v>
      </c>
      <c r="F54" s="49"/>
      <c r="G54" s="49"/>
      <c r="H54" s="49"/>
      <c r="I54" s="49"/>
      <c r="J54" s="73"/>
      <c r="K54" s="62"/>
      <c r="L54" s="62"/>
      <c r="M54" s="62"/>
      <c r="N54" s="62"/>
      <c r="O54" s="62"/>
      <c r="P54" s="62"/>
      <c r="Q54" s="62"/>
      <c r="R54" s="62"/>
      <c r="S54" s="62"/>
      <c r="T54" s="62"/>
      <c r="U54" s="62"/>
      <c r="V54" s="62"/>
    </row>
    <row r="55" spans="2:22" outlineLevel="1" x14ac:dyDescent="0.35">
      <c r="B55" s="70" t="s">
        <v>34</v>
      </c>
      <c r="C55" s="61">
        <f>Mkt!I10</f>
        <v>3</v>
      </c>
      <c r="D55" s="61">
        <f>Mkt!J10</f>
        <v>4</v>
      </c>
      <c r="E55" s="61">
        <f>Mkt!K10</f>
        <v>5</v>
      </c>
      <c r="F55" s="49"/>
      <c r="G55" s="49"/>
      <c r="H55" s="49"/>
      <c r="I55" s="49"/>
      <c r="J55" s="73"/>
      <c r="K55" s="62"/>
      <c r="L55" s="62"/>
      <c r="M55" s="62"/>
      <c r="N55" s="62"/>
      <c r="O55" s="62"/>
      <c r="P55" s="62"/>
      <c r="Q55" s="62"/>
      <c r="R55" s="62"/>
      <c r="S55" s="62"/>
      <c r="T55" s="62"/>
      <c r="U55" s="62"/>
      <c r="V55" s="62"/>
    </row>
    <row r="56" spans="2:22" outlineLevel="1" x14ac:dyDescent="0.35">
      <c r="B56" s="70" t="s">
        <v>65</v>
      </c>
      <c r="C56" s="61">
        <f>Mkt!I11</f>
        <v>3</v>
      </c>
      <c r="D56" s="61">
        <f>Mkt!J11</f>
        <v>4</v>
      </c>
      <c r="E56" s="61">
        <f>Mkt!K11</f>
        <v>5</v>
      </c>
      <c r="F56" s="49"/>
      <c r="G56" s="49"/>
      <c r="H56" s="49"/>
      <c r="I56" s="49"/>
      <c r="J56" s="73"/>
      <c r="K56" s="62"/>
      <c r="L56" s="62"/>
      <c r="M56" s="62"/>
      <c r="N56" s="62"/>
      <c r="O56" s="62"/>
      <c r="P56" s="62"/>
      <c r="Q56" s="62"/>
      <c r="R56" s="62"/>
      <c r="S56" s="62"/>
      <c r="T56" s="62"/>
      <c r="U56" s="62"/>
      <c r="V56" s="62"/>
    </row>
    <row r="57" spans="2:22" outlineLevel="1" x14ac:dyDescent="0.35">
      <c r="B57" s="70" t="s">
        <v>41</v>
      </c>
      <c r="C57" s="61">
        <f>Mkt!I12</f>
        <v>3</v>
      </c>
      <c r="D57" s="61">
        <f>Mkt!J12</f>
        <v>4</v>
      </c>
      <c r="E57" s="61">
        <f>Mkt!K12</f>
        <v>5</v>
      </c>
      <c r="F57" s="49"/>
      <c r="G57" s="49"/>
      <c r="H57" s="49"/>
      <c r="I57" s="49"/>
      <c r="J57" s="73"/>
      <c r="K57" s="62"/>
      <c r="L57" s="62"/>
      <c r="M57" s="62"/>
      <c r="N57" s="62"/>
      <c r="O57" s="62"/>
      <c r="P57" s="62"/>
      <c r="Q57" s="62"/>
      <c r="R57" s="62"/>
      <c r="S57" s="62"/>
      <c r="T57" s="62"/>
      <c r="U57" s="62"/>
      <c r="V57" s="62"/>
    </row>
    <row r="58" spans="2:22" outlineLevel="1" x14ac:dyDescent="0.35">
      <c r="B58" s="70" t="s">
        <v>48</v>
      </c>
      <c r="C58" s="61">
        <f>Mkt!I13</f>
        <v>3</v>
      </c>
      <c r="D58" s="61">
        <f>Mkt!J13</f>
        <v>4</v>
      </c>
      <c r="E58" s="61">
        <f>Mkt!K13</f>
        <v>5</v>
      </c>
      <c r="F58" s="49"/>
      <c r="G58" s="49"/>
      <c r="H58" s="49"/>
      <c r="I58" s="49"/>
      <c r="J58" s="73"/>
      <c r="K58" s="62"/>
      <c r="L58" s="62"/>
      <c r="M58" s="62"/>
      <c r="N58" s="62"/>
      <c r="O58" s="62"/>
      <c r="P58" s="62"/>
      <c r="Q58" s="62"/>
      <c r="R58" s="62"/>
      <c r="S58" s="62"/>
      <c r="T58" s="62"/>
      <c r="U58" s="62"/>
      <c r="V58" s="62"/>
    </row>
    <row r="59" spans="2:22" outlineLevel="1" x14ac:dyDescent="0.35">
      <c r="B59" s="70" t="s">
        <v>52</v>
      </c>
      <c r="C59" s="61">
        <f>Mkt!I14</f>
        <v>3</v>
      </c>
      <c r="D59" s="61">
        <f>Mkt!J14</f>
        <v>4</v>
      </c>
      <c r="E59" s="61">
        <f>Mkt!K14</f>
        <v>5</v>
      </c>
      <c r="F59" s="49"/>
      <c r="G59" s="49"/>
      <c r="H59" s="49"/>
      <c r="I59" s="49"/>
      <c r="J59" s="73"/>
      <c r="K59" s="62"/>
      <c r="L59" s="62"/>
      <c r="M59" s="62"/>
      <c r="N59" s="62"/>
      <c r="O59" s="62"/>
      <c r="P59" s="62"/>
      <c r="Q59" s="62"/>
      <c r="R59" s="62"/>
      <c r="S59" s="62"/>
      <c r="T59" s="62"/>
      <c r="U59" s="62"/>
      <c r="V59" s="62"/>
    </row>
    <row r="60" spans="2:22" outlineLevel="1" x14ac:dyDescent="0.35">
      <c r="B60" s="57"/>
      <c r="J60" s="73"/>
    </row>
    <row r="61" spans="2:22" ht="18.5" outlineLevel="1" x14ac:dyDescent="0.45">
      <c r="B61" s="75" t="s">
        <v>170</v>
      </c>
      <c r="C61" s="58">
        <f>SUM(C63:C72)/50</f>
        <v>0.6</v>
      </c>
      <c r="D61" s="58">
        <f t="shared" ref="D61:E61" si="5">SUM(D63:D72)/50</f>
        <v>0.8</v>
      </c>
      <c r="E61" s="58">
        <f t="shared" si="5"/>
        <v>1</v>
      </c>
      <c r="F61" s="76"/>
      <c r="G61" s="76"/>
      <c r="H61" s="76"/>
      <c r="I61" s="76"/>
      <c r="K61" s="77" t="s">
        <v>158</v>
      </c>
      <c r="L61" s="77"/>
      <c r="M61" s="77"/>
      <c r="N61" s="77"/>
      <c r="O61" s="77"/>
      <c r="P61" s="77"/>
      <c r="Q61" s="77"/>
      <c r="R61" s="77"/>
      <c r="S61" s="77"/>
      <c r="T61" s="77"/>
      <c r="U61" s="77"/>
      <c r="V61" s="77"/>
    </row>
    <row r="62" spans="2:22" outlineLevel="1" x14ac:dyDescent="0.35">
      <c r="B62" s="68"/>
      <c r="C62" s="46" t="s">
        <v>151</v>
      </c>
      <c r="D62" s="46" t="s">
        <v>151</v>
      </c>
      <c r="E62" s="46" t="s">
        <v>151</v>
      </c>
      <c r="F62" s="47" t="s">
        <v>154</v>
      </c>
      <c r="G62" s="59" t="s">
        <v>155</v>
      </c>
      <c r="H62" s="59" t="s">
        <v>156</v>
      </c>
      <c r="I62" s="60" t="s">
        <v>157</v>
      </c>
      <c r="K62" s="63">
        <v>1</v>
      </c>
      <c r="L62" s="63">
        <v>2</v>
      </c>
      <c r="M62" s="63">
        <v>3</v>
      </c>
      <c r="N62" s="63">
        <v>4</v>
      </c>
      <c r="O62" s="63">
        <v>5</v>
      </c>
      <c r="P62" s="63">
        <v>6</v>
      </c>
      <c r="Q62" s="63">
        <v>7</v>
      </c>
      <c r="R62" s="63">
        <v>8</v>
      </c>
      <c r="S62" s="63">
        <v>9</v>
      </c>
      <c r="T62" s="63">
        <v>10</v>
      </c>
      <c r="U62" s="63">
        <v>11</v>
      </c>
      <c r="V62" s="63">
        <v>12</v>
      </c>
    </row>
    <row r="63" spans="2:22" outlineLevel="1" x14ac:dyDescent="0.35">
      <c r="B63" s="70" t="s">
        <v>67</v>
      </c>
      <c r="C63" s="61">
        <f>Finance!I5</f>
        <v>3</v>
      </c>
      <c r="D63" s="61">
        <f>Finance!J5</f>
        <v>4</v>
      </c>
      <c r="E63" s="61">
        <f>Finance!K5</f>
        <v>5</v>
      </c>
      <c r="F63" s="49"/>
      <c r="G63" s="49"/>
      <c r="H63" s="49"/>
      <c r="I63" s="49"/>
      <c r="K63" s="62"/>
      <c r="L63" s="62"/>
      <c r="M63" s="62"/>
      <c r="N63" s="62"/>
      <c r="O63" s="62"/>
      <c r="P63" s="62"/>
      <c r="Q63" s="62"/>
      <c r="R63" s="62"/>
      <c r="S63" s="62"/>
      <c r="T63" s="62"/>
      <c r="U63" s="62"/>
      <c r="V63" s="62"/>
    </row>
    <row r="64" spans="2:22" outlineLevel="1" x14ac:dyDescent="0.35">
      <c r="B64" s="70" t="s">
        <v>61</v>
      </c>
      <c r="C64" s="61">
        <f>Finance!I6</f>
        <v>3</v>
      </c>
      <c r="D64" s="61">
        <f>Finance!J6</f>
        <v>4</v>
      </c>
      <c r="E64" s="61">
        <f>Finance!K6</f>
        <v>5</v>
      </c>
      <c r="F64" s="49"/>
      <c r="G64" s="49"/>
      <c r="H64" s="49"/>
      <c r="I64" s="49"/>
      <c r="J64" s="73"/>
      <c r="K64" s="62"/>
      <c r="L64" s="62"/>
      <c r="M64" s="62"/>
      <c r="N64" s="62"/>
      <c r="O64" s="62"/>
      <c r="P64" s="62"/>
      <c r="Q64" s="62"/>
      <c r="R64" s="62"/>
      <c r="S64" s="62"/>
      <c r="T64" s="62"/>
      <c r="U64" s="62"/>
      <c r="V64" s="62"/>
    </row>
    <row r="65" spans="2:22" outlineLevel="1" x14ac:dyDescent="0.35">
      <c r="B65" s="70" t="s">
        <v>21</v>
      </c>
      <c r="C65" s="61">
        <f>Finance!I7</f>
        <v>3</v>
      </c>
      <c r="D65" s="61">
        <f>Finance!J7</f>
        <v>4</v>
      </c>
      <c r="E65" s="61">
        <f>Finance!K7</f>
        <v>5</v>
      </c>
      <c r="F65" s="49"/>
      <c r="G65" s="49"/>
      <c r="H65" s="49"/>
      <c r="I65" s="49"/>
      <c r="J65" s="73"/>
      <c r="K65" s="62"/>
      <c r="L65" s="62"/>
      <c r="M65" s="62"/>
      <c r="N65" s="62"/>
      <c r="O65" s="62"/>
      <c r="P65" s="62"/>
      <c r="Q65" s="62"/>
      <c r="R65" s="62"/>
      <c r="S65" s="62"/>
      <c r="T65" s="62"/>
      <c r="U65" s="62"/>
      <c r="V65" s="62"/>
    </row>
    <row r="66" spans="2:22" outlineLevel="1" x14ac:dyDescent="0.35">
      <c r="B66" s="70" t="s">
        <v>25</v>
      </c>
      <c r="C66" s="61">
        <f>Finance!I8</f>
        <v>3</v>
      </c>
      <c r="D66" s="61">
        <f>Finance!J8</f>
        <v>4</v>
      </c>
      <c r="E66" s="61">
        <f>Finance!K8</f>
        <v>5</v>
      </c>
      <c r="F66" s="49"/>
      <c r="G66" s="49"/>
      <c r="H66" s="49"/>
      <c r="I66" s="49"/>
      <c r="J66" s="73"/>
      <c r="K66" s="62"/>
      <c r="L66" s="62"/>
      <c r="M66" s="62"/>
      <c r="N66" s="62"/>
      <c r="O66" s="62"/>
      <c r="P66" s="62"/>
      <c r="Q66" s="62"/>
      <c r="R66" s="62"/>
      <c r="S66" s="62"/>
      <c r="T66" s="62"/>
      <c r="U66" s="62"/>
      <c r="V66" s="62"/>
    </row>
    <row r="67" spans="2:22" outlineLevel="1" x14ac:dyDescent="0.35">
      <c r="B67" s="70" t="s">
        <v>29</v>
      </c>
      <c r="C67" s="61">
        <f>Finance!I9</f>
        <v>3</v>
      </c>
      <c r="D67" s="61">
        <f>Finance!J9</f>
        <v>4</v>
      </c>
      <c r="E67" s="61">
        <f>Finance!K9</f>
        <v>5</v>
      </c>
      <c r="F67" s="49"/>
      <c r="G67" s="49"/>
      <c r="H67" s="49"/>
      <c r="I67" s="49"/>
      <c r="J67" s="73"/>
      <c r="K67" s="62"/>
      <c r="L67" s="62"/>
      <c r="M67" s="62"/>
      <c r="N67" s="62"/>
      <c r="O67" s="62"/>
      <c r="P67" s="62"/>
      <c r="Q67" s="62"/>
      <c r="R67" s="62"/>
      <c r="S67" s="62"/>
      <c r="T67" s="62"/>
      <c r="U67" s="62"/>
      <c r="V67" s="62"/>
    </row>
    <row r="68" spans="2:22" outlineLevel="1" x14ac:dyDescent="0.35">
      <c r="B68" s="70" t="s">
        <v>34</v>
      </c>
      <c r="C68" s="61">
        <f>Finance!I10</f>
        <v>3</v>
      </c>
      <c r="D68" s="61">
        <f>Finance!J10</f>
        <v>4</v>
      </c>
      <c r="E68" s="61">
        <f>Finance!K10</f>
        <v>5</v>
      </c>
      <c r="F68" s="49"/>
      <c r="G68" s="49"/>
      <c r="H68" s="49"/>
      <c r="I68" s="49"/>
      <c r="J68" s="73"/>
      <c r="K68" s="62"/>
      <c r="L68" s="62"/>
      <c r="M68" s="62"/>
      <c r="N68" s="62"/>
      <c r="O68" s="62"/>
      <c r="P68" s="62"/>
      <c r="Q68" s="62"/>
      <c r="R68" s="62"/>
      <c r="S68" s="62"/>
      <c r="T68" s="62"/>
      <c r="U68" s="62"/>
      <c r="V68" s="62"/>
    </row>
    <row r="69" spans="2:22" outlineLevel="1" x14ac:dyDescent="0.35">
      <c r="B69" s="70" t="s">
        <v>65</v>
      </c>
      <c r="C69" s="61">
        <f>Finance!I11</f>
        <v>3</v>
      </c>
      <c r="D69" s="61">
        <f>Finance!J11</f>
        <v>4</v>
      </c>
      <c r="E69" s="61">
        <f>Finance!K11</f>
        <v>5</v>
      </c>
      <c r="F69" s="49"/>
      <c r="G69" s="49"/>
      <c r="H69" s="49"/>
      <c r="I69" s="49"/>
      <c r="J69" s="73"/>
      <c r="K69" s="62"/>
      <c r="L69" s="62"/>
      <c r="M69" s="62"/>
      <c r="N69" s="62"/>
      <c r="O69" s="62"/>
      <c r="P69" s="62"/>
      <c r="Q69" s="62"/>
      <c r="R69" s="62"/>
      <c r="S69" s="62"/>
      <c r="T69" s="62"/>
      <c r="U69" s="62"/>
      <c r="V69" s="62"/>
    </row>
    <row r="70" spans="2:22" outlineLevel="1" x14ac:dyDescent="0.35">
      <c r="B70" s="70" t="s">
        <v>41</v>
      </c>
      <c r="C70" s="61">
        <f>Finance!I12</f>
        <v>3</v>
      </c>
      <c r="D70" s="61">
        <f>Finance!J12</f>
        <v>4</v>
      </c>
      <c r="E70" s="61">
        <f>Finance!K12</f>
        <v>5</v>
      </c>
      <c r="F70" s="49"/>
      <c r="G70" s="49"/>
      <c r="H70" s="49"/>
      <c r="I70" s="49"/>
      <c r="J70" s="73"/>
      <c r="K70" s="62"/>
      <c r="L70" s="62"/>
      <c r="M70" s="62"/>
      <c r="N70" s="62"/>
      <c r="O70" s="62"/>
      <c r="P70" s="62"/>
      <c r="Q70" s="62"/>
      <c r="R70" s="62"/>
      <c r="S70" s="62"/>
      <c r="T70" s="62"/>
      <c r="U70" s="62"/>
      <c r="V70" s="62"/>
    </row>
    <row r="71" spans="2:22" outlineLevel="1" x14ac:dyDescent="0.35">
      <c r="B71" s="70" t="s">
        <v>48</v>
      </c>
      <c r="C71" s="61">
        <f>Finance!I13</f>
        <v>3</v>
      </c>
      <c r="D71" s="61">
        <f>Finance!J13</f>
        <v>4</v>
      </c>
      <c r="E71" s="61">
        <f>Finance!K13</f>
        <v>5</v>
      </c>
      <c r="F71" s="49"/>
      <c r="G71" s="49"/>
      <c r="H71" s="49"/>
      <c r="I71" s="49"/>
      <c r="J71" s="73"/>
      <c r="K71" s="62"/>
      <c r="L71" s="62"/>
      <c r="M71" s="62"/>
      <c r="N71" s="62"/>
      <c r="O71" s="62"/>
      <c r="P71" s="62"/>
      <c r="Q71" s="62"/>
      <c r="R71" s="62"/>
      <c r="S71" s="62"/>
      <c r="T71" s="62"/>
      <c r="U71" s="62"/>
      <c r="V71" s="62"/>
    </row>
    <row r="72" spans="2:22" outlineLevel="1" x14ac:dyDescent="0.35">
      <c r="B72" s="70" t="s">
        <v>52</v>
      </c>
      <c r="C72" s="61">
        <f>Finance!I14</f>
        <v>3</v>
      </c>
      <c r="D72" s="61">
        <f>Finance!J14</f>
        <v>4</v>
      </c>
      <c r="E72" s="61">
        <f>Finance!K14</f>
        <v>5</v>
      </c>
      <c r="F72" s="49"/>
      <c r="G72" s="49"/>
      <c r="H72" s="49"/>
      <c r="I72" s="49"/>
      <c r="J72" s="73"/>
      <c r="K72" s="62"/>
      <c r="L72" s="62"/>
      <c r="M72" s="62"/>
      <c r="N72" s="62"/>
      <c r="O72" s="62"/>
      <c r="P72" s="62"/>
      <c r="Q72" s="62"/>
      <c r="R72" s="62"/>
      <c r="S72" s="62"/>
      <c r="T72" s="62"/>
      <c r="U72" s="62"/>
      <c r="V72" s="62"/>
    </row>
    <row r="73" spans="2:22" outlineLevel="1" x14ac:dyDescent="0.35">
      <c r="B73" s="57"/>
      <c r="J73" s="73"/>
    </row>
    <row r="74" spans="2:22" ht="18.5" outlineLevel="1" x14ac:dyDescent="0.45">
      <c r="B74" s="75" t="s">
        <v>171</v>
      </c>
      <c r="C74" s="58">
        <f>SUM(C76:C85)/50</f>
        <v>0.6</v>
      </c>
      <c r="D74" s="58">
        <f t="shared" ref="D74:E74" si="6">SUM(D76:D85)/50</f>
        <v>0.8</v>
      </c>
      <c r="E74" s="58">
        <f t="shared" si="6"/>
        <v>1</v>
      </c>
      <c r="F74" s="76"/>
      <c r="G74" s="76"/>
      <c r="H74" s="76"/>
      <c r="I74" s="76"/>
      <c r="K74" s="77" t="s">
        <v>158</v>
      </c>
      <c r="L74" s="77"/>
      <c r="M74" s="77"/>
      <c r="N74" s="77"/>
      <c r="O74" s="77"/>
      <c r="P74" s="77"/>
      <c r="Q74" s="77"/>
      <c r="R74" s="77"/>
      <c r="S74" s="77"/>
      <c r="T74" s="77"/>
      <c r="U74" s="77"/>
      <c r="V74" s="77"/>
    </row>
    <row r="75" spans="2:22" outlineLevel="1" x14ac:dyDescent="0.35">
      <c r="B75" s="68"/>
      <c r="C75" s="46" t="s">
        <v>151</v>
      </c>
      <c r="D75" s="46" t="s">
        <v>151</v>
      </c>
      <c r="E75" s="46" t="s">
        <v>151</v>
      </c>
      <c r="F75" s="47" t="s">
        <v>154</v>
      </c>
      <c r="G75" s="59" t="s">
        <v>155</v>
      </c>
      <c r="H75" s="59" t="s">
        <v>156</v>
      </c>
      <c r="I75" s="60" t="s">
        <v>157</v>
      </c>
      <c r="K75" s="63">
        <v>1</v>
      </c>
      <c r="L75" s="63">
        <v>2</v>
      </c>
      <c r="M75" s="63">
        <v>3</v>
      </c>
      <c r="N75" s="63">
        <v>4</v>
      </c>
      <c r="O75" s="63">
        <v>5</v>
      </c>
      <c r="P75" s="63">
        <v>6</v>
      </c>
      <c r="Q75" s="63">
        <v>7</v>
      </c>
      <c r="R75" s="63">
        <v>8</v>
      </c>
      <c r="S75" s="63">
        <v>9</v>
      </c>
      <c r="T75" s="63">
        <v>10</v>
      </c>
      <c r="U75" s="63">
        <v>11</v>
      </c>
      <c r="V75" s="63">
        <v>12</v>
      </c>
    </row>
    <row r="76" spans="2:22" outlineLevel="1" x14ac:dyDescent="0.35">
      <c r="B76" s="70" t="s">
        <v>67</v>
      </c>
      <c r="C76" s="61">
        <f>HR!I5</f>
        <v>3</v>
      </c>
      <c r="D76" s="61">
        <f>HR!J5</f>
        <v>4</v>
      </c>
      <c r="E76" s="61">
        <f>HR!K5</f>
        <v>5</v>
      </c>
      <c r="F76" s="49"/>
      <c r="G76" s="49"/>
      <c r="H76" s="49"/>
      <c r="I76" s="49"/>
      <c r="K76" s="62"/>
      <c r="L76" s="62"/>
      <c r="M76" s="62"/>
      <c r="N76" s="62"/>
      <c r="O76" s="62"/>
      <c r="P76" s="62"/>
      <c r="Q76" s="62"/>
      <c r="R76" s="62"/>
      <c r="S76" s="62"/>
      <c r="T76" s="62"/>
      <c r="U76" s="62"/>
      <c r="V76" s="62"/>
    </row>
    <row r="77" spans="2:22" outlineLevel="1" x14ac:dyDescent="0.35">
      <c r="B77" s="70" t="s">
        <v>61</v>
      </c>
      <c r="C77" s="61">
        <f>HR!I6</f>
        <v>3</v>
      </c>
      <c r="D77" s="61">
        <f>HR!J6</f>
        <v>4</v>
      </c>
      <c r="E77" s="61">
        <f>HR!K6</f>
        <v>5</v>
      </c>
      <c r="F77" s="49"/>
      <c r="G77" s="49"/>
      <c r="H77" s="49"/>
      <c r="I77" s="49"/>
      <c r="J77" s="73"/>
      <c r="K77" s="62"/>
      <c r="L77" s="62"/>
      <c r="M77" s="62"/>
      <c r="N77" s="62"/>
      <c r="O77" s="62"/>
      <c r="P77" s="62"/>
      <c r="Q77" s="62"/>
      <c r="R77" s="62"/>
      <c r="S77" s="62"/>
      <c r="T77" s="62"/>
      <c r="U77" s="62"/>
      <c r="V77" s="62"/>
    </row>
    <row r="78" spans="2:22" outlineLevel="1" x14ac:dyDescent="0.35">
      <c r="B78" s="70" t="s">
        <v>21</v>
      </c>
      <c r="C78" s="61">
        <f>HR!I7</f>
        <v>3</v>
      </c>
      <c r="D78" s="61">
        <f>HR!J7</f>
        <v>4</v>
      </c>
      <c r="E78" s="61">
        <f>HR!K7</f>
        <v>5</v>
      </c>
      <c r="F78" s="49"/>
      <c r="G78" s="49"/>
      <c r="H78" s="49"/>
      <c r="I78" s="49"/>
      <c r="J78" s="73"/>
      <c r="K78" s="62"/>
      <c r="L78" s="62"/>
      <c r="M78" s="62"/>
      <c r="N78" s="62"/>
      <c r="O78" s="62"/>
      <c r="P78" s="62"/>
      <c r="Q78" s="62"/>
      <c r="R78" s="62"/>
      <c r="S78" s="62"/>
      <c r="T78" s="62"/>
      <c r="U78" s="62"/>
      <c r="V78" s="62"/>
    </row>
    <row r="79" spans="2:22" outlineLevel="1" x14ac:dyDescent="0.35">
      <c r="B79" s="70" t="s">
        <v>25</v>
      </c>
      <c r="C79" s="61">
        <f>HR!I8</f>
        <v>3</v>
      </c>
      <c r="D79" s="61">
        <f>HR!J8</f>
        <v>4</v>
      </c>
      <c r="E79" s="61">
        <f>HR!K8</f>
        <v>5</v>
      </c>
      <c r="F79" s="49"/>
      <c r="G79" s="49"/>
      <c r="H79" s="49"/>
      <c r="I79" s="49"/>
      <c r="J79" s="73"/>
      <c r="K79" s="62"/>
      <c r="L79" s="62"/>
      <c r="M79" s="62"/>
      <c r="N79" s="62"/>
      <c r="O79" s="62"/>
      <c r="P79" s="62"/>
      <c r="Q79" s="62"/>
      <c r="R79" s="62"/>
      <c r="S79" s="62"/>
      <c r="T79" s="62"/>
      <c r="U79" s="62"/>
      <c r="V79" s="62"/>
    </row>
    <row r="80" spans="2:22" outlineLevel="1" x14ac:dyDescent="0.35">
      <c r="B80" s="70" t="s">
        <v>29</v>
      </c>
      <c r="C80" s="61">
        <f>HR!I9</f>
        <v>3</v>
      </c>
      <c r="D80" s="61">
        <f>HR!J9</f>
        <v>4</v>
      </c>
      <c r="E80" s="61">
        <f>HR!K9</f>
        <v>5</v>
      </c>
      <c r="F80" s="49"/>
      <c r="G80" s="49"/>
      <c r="H80" s="49"/>
      <c r="I80" s="49"/>
      <c r="J80" s="73"/>
      <c r="K80" s="62"/>
      <c r="L80" s="62"/>
      <c r="M80" s="62"/>
      <c r="N80" s="62"/>
      <c r="O80" s="62"/>
      <c r="P80" s="62"/>
      <c r="Q80" s="62"/>
      <c r="R80" s="62"/>
      <c r="S80" s="62"/>
      <c r="T80" s="62"/>
      <c r="U80" s="62"/>
      <c r="V80" s="62"/>
    </row>
    <row r="81" spans="2:22" outlineLevel="1" x14ac:dyDescent="0.35">
      <c r="B81" s="70" t="s">
        <v>34</v>
      </c>
      <c r="C81" s="61">
        <f>HR!I10</f>
        <v>3</v>
      </c>
      <c r="D81" s="61">
        <f>HR!J10</f>
        <v>4</v>
      </c>
      <c r="E81" s="61">
        <f>HR!K10</f>
        <v>5</v>
      </c>
      <c r="F81" s="49"/>
      <c r="G81" s="49"/>
      <c r="H81" s="49"/>
      <c r="I81" s="49"/>
      <c r="J81" s="73"/>
      <c r="K81" s="62"/>
      <c r="L81" s="62"/>
      <c r="M81" s="62"/>
      <c r="N81" s="62"/>
      <c r="O81" s="62"/>
      <c r="P81" s="62"/>
      <c r="Q81" s="62"/>
      <c r="R81" s="62"/>
      <c r="S81" s="62"/>
      <c r="T81" s="62"/>
      <c r="U81" s="62"/>
      <c r="V81" s="62"/>
    </row>
    <row r="82" spans="2:22" outlineLevel="1" x14ac:dyDescent="0.35">
      <c r="B82" s="70" t="s">
        <v>65</v>
      </c>
      <c r="C82" s="61">
        <f>HR!I11</f>
        <v>3</v>
      </c>
      <c r="D82" s="61">
        <f>HR!J11</f>
        <v>4</v>
      </c>
      <c r="E82" s="61">
        <f>HR!K11</f>
        <v>5</v>
      </c>
      <c r="F82" s="49"/>
      <c r="G82" s="49"/>
      <c r="H82" s="49"/>
      <c r="I82" s="49"/>
      <c r="J82" s="73"/>
      <c r="K82" s="62"/>
      <c r="L82" s="62"/>
      <c r="M82" s="62"/>
      <c r="N82" s="62"/>
      <c r="O82" s="62"/>
      <c r="P82" s="62"/>
      <c r="Q82" s="62"/>
      <c r="R82" s="62"/>
      <c r="S82" s="62"/>
      <c r="T82" s="62"/>
      <c r="U82" s="62"/>
      <c r="V82" s="62"/>
    </row>
    <row r="83" spans="2:22" outlineLevel="1" x14ac:dyDescent="0.35">
      <c r="B83" s="70" t="s">
        <v>41</v>
      </c>
      <c r="C83" s="61">
        <f>HR!I12</f>
        <v>3</v>
      </c>
      <c r="D83" s="61">
        <f>HR!J12</f>
        <v>4</v>
      </c>
      <c r="E83" s="61">
        <f>HR!K12</f>
        <v>5</v>
      </c>
      <c r="F83" s="49"/>
      <c r="G83" s="49"/>
      <c r="H83" s="49"/>
      <c r="I83" s="49"/>
      <c r="J83" s="73"/>
      <c r="K83" s="62"/>
      <c r="L83" s="62"/>
      <c r="M83" s="62"/>
      <c r="N83" s="62"/>
      <c r="O83" s="62"/>
      <c r="P83" s="62"/>
      <c r="Q83" s="62"/>
      <c r="R83" s="62"/>
      <c r="S83" s="62"/>
      <c r="T83" s="62"/>
      <c r="U83" s="62"/>
      <c r="V83" s="62"/>
    </row>
    <row r="84" spans="2:22" outlineLevel="1" x14ac:dyDescent="0.35">
      <c r="B84" s="70" t="s">
        <v>48</v>
      </c>
      <c r="C84" s="61">
        <f>HR!I13</f>
        <v>3</v>
      </c>
      <c r="D84" s="61">
        <f>HR!J13</f>
        <v>4</v>
      </c>
      <c r="E84" s="61">
        <f>HR!K13</f>
        <v>5</v>
      </c>
      <c r="F84" s="49"/>
      <c r="G84" s="49"/>
      <c r="H84" s="49"/>
      <c r="I84" s="49"/>
      <c r="J84" s="73"/>
      <c r="K84" s="62"/>
      <c r="L84" s="62"/>
      <c r="M84" s="62"/>
      <c r="N84" s="62"/>
      <c r="O84" s="62"/>
      <c r="P84" s="62"/>
      <c r="Q84" s="62"/>
      <c r="R84" s="62"/>
      <c r="S84" s="62"/>
      <c r="T84" s="62"/>
      <c r="U84" s="62"/>
      <c r="V84" s="62"/>
    </row>
    <row r="85" spans="2:22" outlineLevel="1" x14ac:dyDescent="0.35">
      <c r="B85" s="70" t="s">
        <v>52</v>
      </c>
      <c r="C85" s="61">
        <f>HR!I14</f>
        <v>3</v>
      </c>
      <c r="D85" s="61">
        <f>HR!J14</f>
        <v>4</v>
      </c>
      <c r="E85" s="61">
        <f>HR!K14</f>
        <v>5</v>
      </c>
      <c r="F85" s="49"/>
      <c r="G85" s="49"/>
      <c r="H85" s="49"/>
      <c r="I85" s="49"/>
      <c r="J85" s="73"/>
      <c r="K85" s="62"/>
      <c r="L85" s="62"/>
      <c r="M85" s="62"/>
      <c r="N85" s="62"/>
      <c r="O85" s="62"/>
      <c r="P85" s="62"/>
      <c r="Q85" s="62"/>
      <c r="R85" s="62"/>
      <c r="S85" s="62"/>
      <c r="T85" s="62"/>
      <c r="U85" s="62"/>
      <c r="V85" s="62"/>
    </row>
    <row r="86" spans="2:22" outlineLevel="1" x14ac:dyDescent="0.35">
      <c r="B86" s="57"/>
      <c r="J86" s="73"/>
    </row>
    <row r="87" spans="2:22" ht="18.5" outlineLevel="1" x14ac:dyDescent="0.45">
      <c r="B87" s="75" t="s">
        <v>166</v>
      </c>
      <c r="C87" s="58">
        <f>SUM(C89:C98)/50</f>
        <v>0.6</v>
      </c>
      <c r="D87" s="58">
        <f t="shared" ref="D87:E87" si="7">SUM(D89:D98)/50</f>
        <v>0.8</v>
      </c>
      <c r="E87" s="58">
        <f t="shared" si="7"/>
        <v>1</v>
      </c>
      <c r="F87" s="76"/>
      <c r="G87" s="76"/>
      <c r="H87" s="76"/>
      <c r="I87" s="76"/>
      <c r="K87" s="77" t="s">
        <v>158</v>
      </c>
      <c r="L87" s="77"/>
      <c r="M87" s="77"/>
      <c r="N87" s="77"/>
      <c r="O87" s="77"/>
      <c r="P87" s="77"/>
      <c r="Q87" s="77"/>
      <c r="R87" s="77"/>
      <c r="S87" s="77"/>
      <c r="T87" s="77"/>
      <c r="U87" s="77"/>
      <c r="V87" s="77"/>
    </row>
    <row r="88" spans="2:22" outlineLevel="1" x14ac:dyDescent="0.35">
      <c r="B88" s="68"/>
      <c r="C88" s="46" t="s">
        <v>151</v>
      </c>
      <c r="D88" s="46" t="s">
        <v>151</v>
      </c>
      <c r="E88" s="46" t="s">
        <v>151</v>
      </c>
      <c r="F88" s="47" t="s">
        <v>154</v>
      </c>
      <c r="G88" s="59" t="s">
        <v>155</v>
      </c>
      <c r="H88" s="59" t="s">
        <v>156</v>
      </c>
      <c r="I88" s="60" t="s">
        <v>157</v>
      </c>
      <c r="K88" s="63">
        <v>1</v>
      </c>
      <c r="L88" s="63">
        <v>2</v>
      </c>
      <c r="M88" s="63">
        <v>3</v>
      </c>
      <c r="N88" s="63">
        <v>4</v>
      </c>
      <c r="O88" s="63">
        <v>5</v>
      </c>
      <c r="P88" s="63">
        <v>6</v>
      </c>
      <c r="Q88" s="63">
        <v>7</v>
      </c>
      <c r="R88" s="63">
        <v>8</v>
      </c>
      <c r="S88" s="63">
        <v>9</v>
      </c>
      <c r="T88" s="63">
        <v>10</v>
      </c>
      <c r="U88" s="63">
        <v>11</v>
      </c>
      <c r="V88" s="63">
        <v>12</v>
      </c>
    </row>
    <row r="89" spans="2:22" outlineLevel="1" x14ac:dyDescent="0.35">
      <c r="B89" s="70" t="s">
        <v>67</v>
      </c>
      <c r="C89" s="61">
        <f>IT!I5</f>
        <v>3</v>
      </c>
      <c r="D89" s="61">
        <f>IT!J5</f>
        <v>4</v>
      </c>
      <c r="E89" s="61">
        <f>IT!K5</f>
        <v>5</v>
      </c>
      <c r="F89" s="49"/>
      <c r="G89" s="49"/>
      <c r="H89" s="49"/>
      <c r="I89" s="49"/>
      <c r="K89" s="62"/>
      <c r="L89" s="62"/>
      <c r="M89" s="62"/>
      <c r="N89" s="62"/>
      <c r="O89" s="62"/>
      <c r="P89" s="62"/>
      <c r="Q89" s="62"/>
      <c r="R89" s="62"/>
      <c r="S89" s="62"/>
      <c r="T89" s="62"/>
      <c r="U89" s="62"/>
      <c r="V89" s="62"/>
    </row>
    <row r="90" spans="2:22" outlineLevel="1" x14ac:dyDescent="0.35">
      <c r="B90" s="70" t="s">
        <v>61</v>
      </c>
      <c r="C90" s="61">
        <f>IT!I6</f>
        <v>3</v>
      </c>
      <c r="D90" s="61">
        <f>IT!J6</f>
        <v>4</v>
      </c>
      <c r="E90" s="61">
        <f>IT!K6</f>
        <v>5</v>
      </c>
      <c r="F90" s="49"/>
      <c r="G90" s="49"/>
      <c r="H90" s="49"/>
      <c r="I90" s="49"/>
      <c r="J90" s="73"/>
      <c r="K90" s="62"/>
      <c r="L90" s="62"/>
      <c r="M90" s="62"/>
      <c r="N90" s="62"/>
      <c r="O90" s="62"/>
      <c r="P90" s="62"/>
      <c r="Q90" s="62"/>
      <c r="R90" s="62"/>
      <c r="S90" s="62"/>
      <c r="T90" s="62"/>
      <c r="U90" s="62"/>
      <c r="V90" s="62"/>
    </row>
    <row r="91" spans="2:22" outlineLevel="1" x14ac:dyDescent="0.35">
      <c r="B91" s="70" t="s">
        <v>21</v>
      </c>
      <c r="C91" s="61">
        <f>IT!I7</f>
        <v>3</v>
      </c>
      <c r="D91" s="61">
        <f>IT!J7</f>
        <v>4</v>
      </c>
      <c r="E91" s="61">
        <f>IT!K7</f>
        <v>5</v>
      </c>
      <c r="F91" s="49"/>
      <c r="G91" s="49"/>
      <c r="H91" s="49"/>
      <c r="I91" s="49"/>
      <c r="J91" s="73"/>
      <c r="K91" s="62"/>
      <c r="L91" s="62"/>
      <c r="M91" s="62"/>
      <c r="N91" s="62"/>
      <c r="O91" s="62"/>
      <c r="P91" s="62"/>
      <c r="Q91" s="62"/>
      <c r="R91" s="62"/>
      <c r="S91" s="62"/>
      <c r="T91" s="62"/>
      <c r="U91" s="62"/>
      <c r="V91" s="62"/>
    </row>
    <row r="92" spans="2:22" outlineLevel="1" x14ac:dyDescent="0.35">
      <c r="B92" s="70" t="s">
        <v>25</v>
      </c>
      <c r="C92" s="61">
        <f>IT!I8</f>
        <v>3</v>
      </c>
      <c r="D92" s="61">
        <f>IT!J8</f>
        <v>4</v>
      </c>
      <c r="E92" s="61">
        <f>IT!K8</f>
        <v>5</v>
      </c>
      <c r="F92" s="49"/>
      <c r="G92" s="49"/>
      <c r="H92" s="49"/>
      <c r="I92" s="49"/>
      <c r="J92" s="73"/>
      <c r="K92" s="62"/>
      <c r="L92" s="62"/>
      <c r="M92" s="62"/>
      <c r="N92" s="62"/>
      <c r="O92" s="62"/>
      <c r="P92" s="62"/>
      <c r="Q92" s="62"/>
      <c r="R92" s="62"/>
      <c r="S92" s="62"/>
      <c r="T92" s="62"/>
      <c r="U92" s="62"/>
      <c r="V92" s="62"/>
    </row>
    <row r="93" spans="2:22" outlineLevel="1" x14ac:dyDescent="0.35">
      <c r="B93" s="70" t="s">
        <v>29</v>
      </c>
      <c r="C93" s="61">
        <f>IT!I9</f>
        <v>3</v>
      </c>
      <c r="D93" s="61">
        <f>IT!J9</f>
        <v>4</v>
      </c>
      <c r="E93" s="61">
        <f>IT!K9</f>
        <v>5</v>
      </c>
      <c r="F93" s="49"/>
      <c r="G93" s="49"/>
      <c r="H93" s="49"/>
      <c r="I93" s="49"/>
      <c r="J93" s="73"/>
      <c r="K93" s="62"/>
      <c r="L93" s="62"/>
      <c r="M93" s="62"/>
      <c r="N93" s="62"/>
      <c r="O93" s="62"/>
      <c r="P93" s="62"/>
      <c r="Q93" s="62"/>
      <c r="R93" s="62"/>
      <c r="S93" s="62"/>
      <c r="T93" s="62"/>
      <c r="U93" s="62"/>
      <c r="V93" s="62"/>
    </row>
    <row r="94" spans="2:22" outlineLevel="1" x14ac:dyDescent="0.35">
      <c r="B94" s="70" t="s">
        <v>34</v>
      </c>
      <c r="C94" s="61">
        <f>IT!I10</f>
        <v>3</v>
      </c>
      <c r="D94" s="61">
        <f>IT!J10</f>
        <v>4</v>
      </c>
      <c r="E94" s="61">
        <f>IT!K10</f>
        <v>5</v>
      </c>
      <c r="F94" s="49"/>
      <c r="G94" s="49"/>
      <c r="H94" s="49"/>
      <c r="I94" s="49"/>
      <c r="J94" s="73"/>
      <c r="K94" s="62"/>
      <c r="L94" s="62"/>
      <c r="M94" s="62"/>
      <c r="N94" s="62"/>
      <c r="O94" s="62"/>
      <c r="P94" s="62"/>
      <c r="Q94" s="62"/>
      <c r="R94" s="62"/>
      <c r="S94" s="62"/>
      <c r="T94" s="62"/>
      <c r="U94" s="62"/>
      <c r="V94" s="62"/>
    </row>
    <row r="95" spans="2:22" outlineLevel="1" x14ac:dyDescent="0.35">
      <c r="B95" s="70" t="s">
        <v>65</v>
      </c>
      <c r="C95" s="61">
        <f>IT!I11</f>
        <v>3</v>
      </c>
      <c r="D95" s="61">
        <f>IT!J11</f>
        <v>4</v>
      </c>
      <c r="E95" s="61">
        <f>IT!K11</f>
        <v>5</v>
      </c>
      <c r="F95" s="49"/>
      <c r="G95" s="49"/>
      <c r="H95" s="49"/>
      <c r="I95" s="49"/>
      <c r="J95" s="73"/>
      <c r="K95" s="62"/>
      <c r="L95" s="62"/>
      <c r="M95" s="62"/>
      <c r="N95" s="62"/>
      <c r="O95" s="62"/>
      <c r="P95" s="62"/>
      <c r="Q95" s="62"/>
      <c r="R95" s="62"/>
      <c r="S95" s="62"/>
      <c r="T95" s="62"/>
      <c r="U95" s="62"/>
      <c r="V95" s="62"/>
    </row>
    <row r="96" spans="2:22" outlineLevel="1" x14ac:dyDescent="0.35">
      <c r="B96" s="70" t="s">
        <v>41</v>
      </c>
      <c r="C96" s="61">
        <f>IT!I12</f>
        <v>3</v>
      </c>
      <c r="D96" s="61">
        <f>IT!J12</f>
        <v>4</v>
      </c>
      <c r="E96" s="61">
        <f>IT!K12</f>
        <v>5</v>
      </c>
      <c r="F96" s="49"/>
      <c r="G96" s="49"/>
      <c r="H96" s="49"/>
      <c r="I96" s="49"/>
      <c r="J96" s="73"/>
      <c r="K96" s="62"/>
      <c r="L96" s="62"/>
      <c r="M96" s="62"/>
      <c r="N96" s="62"/>
      <c r="O96" s="62"/>
      <c r="P96" s="62"/>
      <c r="Q96" s="62"/>
      <c r="R96" s="62"/>
      <c r="S96" s="62"/>
      <c r="T96" s="62"/>
      <c r="U96" s="62"/>
      <c r="V96" s="62"/>
    </row>
    <row r="97" spans="2:22" outlineLevel="1" x14ac:dyDescent="0.35">
      <c r="B97" s="70" t="s">
        <v>48</v>
      </c>
      <c r="C97" s="61">
        <f>IT!I13</f>
        <v>3</v>
      </c>
      <c r="D97" s="61">
        <f>IT!J13</f>
        <v>4</v>
      </c>
      <c r="E97" s="61">
        <f>IT!K13</f>
        <v>5</v>
      </c>
      <c r="F97" s="49"/>
      <c r="G97" s="49"/>
      <c r="H97" s="49"/>
      <c r="I97" s="49"/>
      <c r="J97" s="73"/>
      <c r="K97" s="62"/>
      <c r="L97" s="62"/>
      <c r="M97" s="62"/>
      <c r="N97" s="62"/>
      <c r="O97" s="62"/>
      <c r="P97" s="62"/>
      <c r="Q97" s="62"/>
      <c r="R97" s="62"/>
      <c r="S97" s="62"/>
      <c r="T97" s="62"/>
      <c r="U97" s="62"/>
      <c r="V97" s="62"/>
    </row>
    <row r="98" spans="2:22" outlineLevel="1" x14ac:dyDescent="0.35">
      <c r="B98" s="70" t="s">
        <v>52</v>
      </c>
      <c r="C98" s="61">
        <f>IT!I14</f>
        <v>3</v>
      </c>
      <c r="D98" s="61">
        <f>IT!J14</f>
        <v>4</v>
      </c>
      <c r="E98" s="61">
        <f>IT!K14</f>
        <v>5</v>
      </c>
      <c r="F98" s="49"/>
      <c r="G98" s="49"/>
      <c r="H98" s="49"/>
      <c r="I98" s="49"/>
      <c r="J98" s="73"/>
      <c r="K98" s="62"/>
      <c r="L98" s="62"/>
      <c r="M98" s="62"/>
      <c r="N98" s="62"/>
      <c r="O98" s="62"/>
      <c r="P98" s="62"/>
      <c r="Q98" s="62"/>
      <c r="R98" s="62"/>
      <c r="S98" s="62"/>
      <c r="T98" s="62"/>
      <c r="U98" s="62"/>
      <c r="V98" s="62"/>
    </row>
    <row r="99" spans="2:22" outlineLevel="1" x14ac:dyDescent="0.35">
      <c r="B99" s="57"/>
      <c r="J99" s="73"/>
    </row>
    <row r="100" spans="2:22" ht="18.5" outlineLevel="1" x14ac:dyDescent="0.45">
      <c r="B100" s="75" t="s">
        <v>172</v>
      </c>
      <c r="C100" s="58">
        <f>SUM(C102:C111)/50</f>
        <v>0.6</v>
      </c>
      <c r="D100" s="58">
        <f t="shared" ref="D100:E100" si="8">SUM(D102:D111)/50</f>
        <v>0.8</v>
      </c>
      <c r="E100" s="58">
        <f t="shared" si="8"/>
        <v>1</v>
      </c>
      <c r="F100" s="76"/>
      <c r="G100" s="76"/>
      <c r="H100" s="76"/>
      <c r="I100" s="76"/>
      <c r="K100" s="77" t="s">
        <v>158</v>
      </c>
      <c r="L100" s="77"/>
      <c r="M100" s="77"/>
      <c r="N100" s="77"/>
      <c r="O100" s="77"/>
      <c r="P100" s="77"/>
      <c r="Q100" s="77"/>
      <c r="R100" s="77"/>
      <c r="S100" s="77"/>
      <c r="T100" s="77"/>
      <c r="U100" s="77"/>
      <c r="V100" s="77"/>
    </row>
    <row r="101" spans="2:22" outlineLevel="1" x14ac:dyDescent="0.35">
      <c r="B101" s="68"/>
      <c r="C101" s="46" t="s">
        <v>151</v>
      </c>
      <c r="D101" s="46" t="s">
        <v>151</v>
      </c>
      <c r="E101" s="46" t="s">
        <v>151</v>
      </c>
      <c r="F101" s="47" t="s">
        <v>154</v>
      </c>
      <c r="G101" s="59" t="s">
        <v>155</v>
      </c>
      <c r="H101" s="59" t="s">
        <v>156</v>
      </c>
      <c r="I101" s="60" t="s">
        <v>157</v>
      </c>
      <c r="K101" s="63">
        <v>1</v>
      </c>
      <c r="L101" s="63">
        <v>2</v>
      </c>
      <c r="M101" s="63">
        <v>3</v>
      </c>
      <c r="N101" s="63">
        <v>4</v>
      </c>
      <c r="O101" s="63">
        <v>5</v>
      </c>
      <c r="P101" s="63">
        <v>6</v>
      </c>
      <c r="Q101" s="63">
        <v>7</v>
      </c>
      <c r="R101" s="63">
        <v>8</v>
      </c>
      <c r="S101" s="63">
        <v>9</v>
      </c>
      <c r="T101" s="63">
        <v>10</v>
      </c>
      <c r="U101" s="63">
        <v>11</v>
      </c>
      <c r="V101" s="63">
        <v>12</v>
      </c>
    </row>
    <row r="102" spans="2:22" outlineLevel="1" x14ac:dyDescent="0.35">
      <c r="B102" s="70" t="s">
        <v>67</v>
      </c>
      <c r="C102" s="61">
        <f>Quality!I5</f>
        <v>3</v>
      </c>
      <c r="D102" s="61">
        <f>Quality!J5</f>
        <v>4</v>
      </c>
      <c r="E102" s="61">
        <f>Quality!K5</f>
        <v>5</v>
      </c>
      <c r="F102" s="49"/>
      <c r="G102" s="49"/>
      <c r="H102" s="49"/>
      <c r="I102" s="49"/>
      <c r="K102" s="62"/>
      <c r="L102" s="62"/>
      <c r="M102" s="62"/>
      <c r="N102" s="62"/>
      <c r="O102" s="62"/>
      <c r="P102" s="62"/>
      <c r="Q102" s="62"/>
      <c r="R102" s="62"/>
      <c r="S102" s="62"/>
      <c r="T102" s="62"/>
      <c r="U102" s="62"/>
      <c r="V102" s="62"/>
    </row>
    <row r="103" spans="2:22" outlineLevel="1" x14ac:dyDescent="0.35">
      <c r="B103" s="70" t="s">
        <v>61</v>
      </c>
      <c r="C103" s="61">
        <f>Quality!I6</f>
        <v>3</v>
      </c>
      <c r="D103" s="61">
        <f>Quality!J6</f>
        <v>4</v>
      </c>
      <c r="E103" s="61">
        <f>Quality!K6</f>
        <v>5</v>
      </c>
      <c r="F103" s="49"/>
      <c r="G103" s="49"/>
      <c r="H103" s="49"/>
      <c r="I103" s="49"/>
      <c r="J103" s="73"/>
      <c r="K103" s="62"/>
      <c r="L103" s="62"/>
      <c r="M103" s="62"/>
      <c r="N103" s="62"/>
      <c r="O103" s="62"/>
      <c r="P103" s="62"/>
      <c r="Q103" s="62"/>
      <c r="R103" s="62"/>
      <c r="S103" s="62"/>
      <c r="T103" s="62"/>
      <c r="U103" s="62"/>
      <c r="V103" s="62"/>
    </row>
    <row r="104" spans="2:22" outlineLevel="1" x14ac:dyDescent="0.35">
      <c r="B104" s="70" t="s">
        <v>21</v>
      </c>
      <c r="C104" s="61">
        <f>Quality!I7</f>
        <v>3</v>
      </c>
      <c r="D104" s="61">
        <f>Quality!J7</f>
        <v>4</v>
      </c>
      <c r="E104" s="61">
        <f>Quality!K7</f>
        <v>5</v>
      </c>
      <c r="F104" s="49"/>
      <c r="G104" s="49"/>
      <c r="H104" s="49"/>
      <c r="I104" s="49"/>
      <c r="J104" s="73"/>
      <c r="K104" s="62"/>
      <c r="L104" s="62"/>
      <c r="M104" s="62"/>
      <c r="N104" s="62"/>
      <c r="O104" s="62"/>
      <c r="P104" s="62"/>
      <c r="Q104" s="62"/>
      <c r="R104" s="62"/>
      <c r="S104" s="62"/>
      <c r="T104" s="62"/>
      <c r="U104" s="62"/>
      <c r="V104" s="62"/>
    </row>
    <row r="105" spans="2:22" outlineLevel="1" x14ac:dyDescent="0.35">
      <c r="B105" s="70" t="s">
        <v>25</v>
      </c>
      <c r="C105" s="61">
        <f>Quality!I8</f>
        <v>3</v>
      </c>
      <c r="D105" s="61">
        <f>Quality!J8</f>
        <v>4</v>
      </c>
      <c r="E105" s="61">
        <f>Quality!K8</f>
        <v>5</v>
      </c>
      <c r="F105" s="49"/>
      <c r="G105" s="49"/>
      <c r="H105" s="49"/>
      <c r="I105" s="49"/>
      <c r="J105" s="73"/>
      <c r="K105" s="62"/>
      <c r="L105" s="62"/>
      <c r="M105" s="62"/>
      <c r="N105" s="62"/>
      <c r="O105" s="62"/>
      <c r="P105" s="62"/>
      <c r="Q105" s="62"/>
      <c r="R105" s="62"/>
      <c r="S105" s="62"/>
      <c r="T105" s="62"/>
      <c r="U105" s="62"/>
      <c r="V105" s="62"/>
    </row>
    <row r="106" spans="2:22" outlineLevel="1" x14ac:dyDescent="0.35">
      <c r="B106" s="70" t="s">
        <v>29</v>
      </c>
      <c r="C106" s="61">
        <f>Quality!I9</f>
        <v>3</v>
      </c>
      <c r="D106" s="61">
        <f>Quality!J9</f>
        <v>4</v>
      </c>
      <c r="E106" s="61">
        <f>Quality!K9</f>
        <v>5</v>
      </c>
      <c r="F106" s="49"/>
      <c r="G106" s="49"/>
      <c r="H106" s="49"/>
      <c r="I106" s="49"/>
      <c r="J106" s="73"/>
      <c r="K106" s="62"/>
      <c r="L106" s="62"/>
      <c r="M106" s="62"/>
      <c r="N106" s="62"/>
      <c r="O106" s="62"/>
      <c r="P106" s="62"/>
      <c r="Q106" s="62"/>
      <c r="R106" s="62"/>
      <c r="S106" s="62"/>
      <c r="T106" s="62"/>
      <c r="U106" s="62"/>
      <c r="V106" s="62"/>
    </row>
    <row r="107" spans="2:22" outlineLevel="1" x14ac:dyDescent="0.35">
      <c r="B107" s="70" t="s">
        <v>34</v>
      </c>
      <c r="C107" s="61">
        <f>Quality!I10</f>
        <v>3</v>
      </c>
      <c r="D107" s="61">
        <f>Quality!J10</f>
        <v>4</v>
      </c>
      <c r="E107" s="61">
        <f>Quality!K10</f>
        <v>5</v>
      </c>
      <c r="F107" s="49"/>
      <c r="G107" s="49"/>
      <c r="H107" s="49"/>
      <c r="I107" s="49"/>
      <c r="J107" s="73"/>
      <c r="K107" s="62"/>
      <c r="L107" s="62"/>
      <c r="M107" s="62"/>
      <c r="N107" s="62"/>
      <c r="O107" s="62"/>
      <c r="P107" s="62"/>
      <c r="Q107" s="62"/>
      <c r="R107" s="62"/>
      <c r="S107" s="62"/>
      <c r="T107" s="62"/>
      <c r="U107" s="62"/>
      <c r="V107" s="62"/>
    </row>
    <row r="108" spans="2:22" outlineLevel="1" x14ac:dyDescent="0.35">
      <c r="B108" s="70" t="s">
        <v>65</v>
      </c>
      <c r="C108" s="61">
        <f>Quality!I11</f>
        <v>3</v>
      </c>
      <c r="D108" s="61">
        <f>Quality!J11</f>
        <v>4</v>
      </c>
      <c r="E108" s="61">
        <f>Quality!K11</f>
        <v>5</v>
      </c>
      <c r="F108" s="49"/>
      <c r="G108" s="49"/>
      <c r="H108" s="49"/>
      <c r="I108" s="49"/>
      <c r="J108" s="73"/>
      <c r="K108" s="62"/>
      <c r="L108" s="62"/>
      <c r="M108" s="62"/>
      <c r="N108" s="62"/>
      <c r="O108" s="62"/>
      <c r="P108" s="62"/>
      <c r="Q108" s="62"/>
      <c r="R108" s="62"/>
      <c r="S108" s="62"/>
      <c r="T108" s="62"/>
      <c r="U108" s="62"/>
      <c r="V108" s="62"/>
    </row>
    <row r="109" spans="2:22" outlineLevel="1" x14ac:dyDescent="0.35">
      <c r="B109" s="70" t="s">
        <v>41</v>
      </c>
      <c r="C109" s="61">
        <f>Quality!I12</f>
        <v>3</v>
      </c>
      <c r="D109" s="61">
        <f>Quality!J12</f>
        <v>4</v>
      </c>
      <c r="E109" s="61">
        <f>Quality!K12</f>
        <v>5</v>
      </c>
      <c r="F109" s="49"/>
      <c r="G109" s="49"/>
      <c r="H109" s="49"/>
      <c r="I109" s="49"/>
      <c r="J109" s="73"/>
      <c r="K109" s="62"/>
      <c r="L109" s="62"/>
      <c r="M109" s="62"/>
      <c r="N109" s="62"/>
      <c r="O109" s="62"/>
      <c r="P109" s="62"/>
      <c r="Q109" s="62"/>
      <c r="R109" s="62"/>
      <c r="S109" s="62"/>
      <c r="T109" s="62"/>
      <c r="U109" s="62"/>
      <c r="V109" s="62"/>
    </row>
    <row r="110" spans="2:22" outlineLevel="1" x14ac:dyDescent="0.35">
      <c r="B110" s="70" t="s">
        <v>48</v>
      </c>
      <c r="C110" s="61">
        <f>Quality!I13</f>
        <v>3</v>
      </c>
      <c r="D110" s="61">
        <f>Quality!J13</f>
        <v>4</v>
      </c>
      <c r="E110" s="61">
        <f>Quality!K13</f>
        <v>5</v>
      </c>
      <c r="F110" s="49"/>
      <c r="G110" s="49"/>
      <c r="H110" s="49"/>
      <c r="I110" s="49"/>
      <c r="J110" s="73"/>
      <c r="K110" s="62"/>
      <c r="L110" s="62"/>
      <c r="M110" s="62"/>
      <c r="N110" s="62"/>
      <c r="O110" s="62"/>
      <c r="P110" s="62"/>
      <c r="Q110" s="62"/>
      <c r="R110" s="62"/>
      <c r="S110" s="62"/>
      <c r="T110" s="62"/>
      <c r="U110" s="62"/>
      <c r="V110" s="62"/>
    </row>
    <row r="111" spans="2:22" outlineLevel="1" x14ac:dyDescent="0.35">
      <c r="B111" s="70" t="s">
        <v>52</v>
      </c>
      <c r="C111" s="61">
        <f>Quality!I14</f>
        <v>3</v>
      </c>
      <c r="D111" s="61">
        <f>Quality!J14</f>
        <v>4</v>
      </c>
      <c r="E111" s="61">
        <f>Quality!K14</f>
        <v>5</v>
      </c>
      <c r="F111" s="49"/>
      <c r="G111" s="49"/>
      <c r="H111" s="49"/>
      <c r="I111" s="49"/>
      <c r="J111" s="73"/>
      <c r="K111" s="62"/>
      <c r="L111" s="62"/>
      <c r="M111" s="62"/>
      <c r="N111" s="62"/>
      <c r="O111" s="62"/>
      <c r="P111" s="62"/>
      <c r="Q111" s="62"/>
      <c r="R111" s="62"/>
      <c r="S111" s="62"/>
      <c r="T111" s="62"/>
      <c r="U111" s="62"/>
      <c r="V111" s="62"/>
    </row>
    <row r="112" spans="2:22" outlineLevel="1" x14ac:dyDescent="0.35">
      <c r="B112" s="57"/>
      <c r="J112" s="73"/>
    </row>
    <row r="113" spans="2:22" ht="18.5" outlineLevel="1" x14ac:dyDescent="0.45">
      <c r="B113" s="75" t="s">
        <v>173</v>
      </c>
      <c r="C113" s="58">
        <f>SUM(C115:C124)/50</f>
        <v>0.6</v>
      </c>
      <c r="D113" s="58">
        <f t="shared" ref="D113:E113" si="9">SUM(D115:D124)/50</f>
        <v>0.8</v>
      </c>
      <c r="E113" s="58">
        <f t="shared" si="9"/>
        <v>1</v>
      </c>
      <c r="F113" s="76"/>
      <c r="G113" s="76"/>
      <c r="H113" s="76"/>
      <c r="I113" s="76"/>
      <c r="K113" s="77" t="s">
        <v>158</v>
      </c>
      <c r="L113" s="77"/>
      <c r="M113" s="77"/>
      <c r="N113" s="77"/>
      <c r="O113" s="77"/>
      <c r="P113" s="77"/>
      <c r="Q113" s="77"/>
      <c r="R113" s="77"/>
      <c r="S113" s="77"/>
      <c r="T113" s="77"/>
      <c r="U113" s="77"/>
      <c r="V113" s="77"/>
    </row>
    <row r="114" spans="2:22" outlineLevel="1" x14ac:dyDescent="0.35">
      <c r="B114" s="68"/>
      <c r="C114" s="46" t="s">
        <v>151</v>
      </c>
      <c r="D114" s="46" t="s">
        <v>151</v>
      </c>
      <c r="E114" s="46" t="s">
        <v>151</v>
      </c>
      <c r="F114" s="47" t="s">
        <v>154</v>
      </c>
      <c r="G114" s="59" t="s">
        <v>155</v>
      </c>
      <c r="H114" s="59" t="s">
        <v>156</v>
      </c>
      <c r="I114" s="60" t="s">
        <v>157</v>
      </c>
      <c r="K114" s="63">
        <v>1</v>
      </c>
      <c r="L114" s="63">
        <v>2</v>
      </c>
      <c r="M114" s="63">
        <v>3</v>
      </c>
      <c r="N114" s="63">
        <v>4</v>
      </c>
      <c r="O114" s="63">
        <v>5</v>
      </c>
      <c r="P114" s="63">
        <v>6</v>
      </c>
      <c r="Q114" s="63">
        <v>7</v>
      </c>
      <c r="R114" s="63">
        <v>8</v>
      </c>
      <c r="S114" s="63">
        <v>9</v>
      </c>
      <c r="T114" s="63">
        <v>10</v>
      </c>
      <c r="U114" s="63">
        <v>11</v>
      </c>
      <c r="V114" s="63">
        <v>12</v>
      </c>
    </row>
    <row r="115" spans="2:22" outlineLevel="1" x14ac:dyDescent="0.35">
      <c r="B115" s="70" t="s">
        <v>67</v>
      </c>
      <c r="C115" s="61">
        <f>Maintenance!I5</f>
        <v>3</v>
      </c>
      <c r="D115" s="61">
        <f>Maintenance!J5</f>
        <v>4</v>
      </c>
      <c r="E115" s="61">
        <f>Maintenance!K5</f>
        <v>5</v>
      </c>
      <c r="F115" s="49"/>
      <c r="G115" s="49"/>
      <c r="H115" s="49"/>
      <c r="I115" s="49"/>
      <c r="K115" s="62"/>
      <c r="L115" s="62"/>
      <c r="M115" s="62"/>
      <c r="N115" s="62"/>
      <c r="O115" s="62"/>
      <c r="P115" s="62"/>
      <c r="Q115" s="62"/>
      <c r="R115" s="62"/>
      <c r="S115" s="62"/>
      <c r="T115" s="62"/>
      <c r="U115" s="62"/>
      <c r="V115" s="62"/>
    </row>
    <row r="116" spans="2:22" outlineLevel="1" x14ac:dyDescent="0.35">
      <c r="B116" s="70" t="s">
        <v>61</v>
      </c>
      <c r="C116" s="61">
        <f>Maintenance!I6</f>
        <v>3</v>
      </c>
      <c r="D116" s="61">
        <f>Maintenance!J6</f>
        <v>4</v>
      </c>
      <c r="E116" s="61">
        <f>Maintenance!K6</f>
        <v>5</v>
      </c>
      <c r="F116" s="49"/>
      <c r="G116" s="49"/>
      <c r="H116" s="49"/>
      <c r="I116" s="49"/>
      <c r="J116" s="73"/>
      <c r="K116" s="62"/>
      <c r="L116" s="62"/>
      <c r="M116" s="62"/>
      <c r="N116" s="62"/>
      <c r="O116" s="62"/>
      <c r="P116" s="62"/>
      <c r="Q116" s="62"/>
      <c r="R116" s="62"/>
      <c r="S116" s="62"/>
      <c r="T116" s="62"/>
      <c r="U116" s="62"/>
      <c r="V116" s="62"/>
    </row>
    <row r="117" spans="2:22" outlineLevel="1" x14ac:dyDescent="0.35">
      <c r="B117" s="70" t="s">
        <v>21</v>
      </c>
      <c r="C117" s="61">
        <f>Maintenance!I7</f>
        <v>3</v>
      </c>
      <c r="D117" s="61">
        <f>Maintenance!J7</f>
        <v>4</v>
      </c>
      <c r="E117" s="61">
        <f>Maintenance!K7</f>
        <v>5</v>
      </c>
      <c r="F117" s="49"/>
      <c r="G117" s="49"/>
      <c r="H117" s="49"/>
      <c r="I117" s="49"/>
      <c r="J117" s="73"/>
      <c r="K117" s="62"/>
      <c r="L117" s="62"/>
      <c r="M117" s="62"/>
      <c r="N117" s="62"/>
      <c r="O117" s="62"/>
      <c r="P117" s="62"/>
      <c r="Q117" s="62"/>
      <c r="R117" s="62"/>
      <c r="S117" s="62"/>
      <c r="T117" s="62"/>
      <c r="U117" s="62"/>
      <c r="V117" s="62"/>
    </row>
    <row r="118" spans="2:22" outlineLevel="1" x14ac:dyDescent="0.35">
      <c r="B118" s="70" t="s">
        <v>25</v>
      </c>
      <c r="C118" s="61">
        <f>Maintenance!I8</f>
        <v>3</v>
      </c>
      <c r="D118" s="61">
        <f>Maintenance!J8</f>
        <v>4</v>
      </c>
      <c r="E118" s="61">
        <f>Maintenance!K8</f>
        <v>5</v>
      </c>
      <c r="F118" s="49"/>
      <c r="G118" s="49"/>
      <c r="H118" s="49"/>
      <c r="I118" s="49"/>
      <c r="J118" s="73"/>
      <c r="K118" s="62"/>
      <c r="L118" s="62"/>
      <c r="M118" s="62"/>
      <c r="N118" s="62"/>
      <c r="O118" s="62"/>
      <c r="P118" s="62"/>
      <c r="Q118" s="62"/>
      <c r="R118" s="62"/>
      <c r="S118" s="62"/>
      <c r="T118" s="62"/>
      <c r="U118" s="62"/>
      <c r="V118" s="62"/>
    </row>
    <row r="119" spans="2:22" outlineLevel="1" x14ac:dyDescent="0.35">
      <c r="B119" s="70" t="s">
        <v>29</v>
      </c>
      <c r="C119" s="61">
        <f>Maintenance!I9</f>
        <v>3</v>
      </c>
      <c r="D119" s="61">
        <f>Maintenance!J9</f>
        <v>4</v>
      </c>
      <c r="E119" s="61">
        <f>Maintenance!K9</f>
        <v>5</v>
      </c>
      <c r="F119" s="49"/>
      <c r="G119" s="49"/>
      <c r="H119" s="49"/>
      <c r="I119" s="49"/>
      <c r="J119" s="73"/>
      <c r="K119" s="62"/>
      <c r="L119" s="62"/>
      <c r="M119" s="62"/>
      <c r="N119" s="62"/>
      <c r="O119" s="62"/>
      <c r="P119" s="62"/>
      <c r="Q119" s="62"/>
      <c r="R119" s="62"/>
      <c r="S119" s="62"/>
      <c r="T119" s="62"/>
      <c r="U119" s="62"/>
      <c r="V119" s="62"/>
    </row>
    <row r="120" spans="2:22" outlineLevel="1" x14ac:dyDescent="0.35">
      <c r="B120" s="70" t="s">
        <v>34</v>
      </c>
      <c r="C120" s="61">
        <f>Maintenance!I10</f>
        <v>3</v>
      </c>
      <c r="D120" s="61">
        <f>Maintenance!J10</f>
        <v>4</v>
      </c>
      <c r="E120" s="61">
        <f>Maintenance!K10</f>
        <v>5</v>
      </c>
      <c r="F120" s="49"/>
      <c r="G120" s="49"/>
      <c r="H120" s="49"/>
      <c r="I120" s="49"/>
      <c r="J120" s="73"/>
      <c r="K120" s="62"/>
      <c r="L120" s="62"/>
      <c r="M120" s="62"/>
      <c r="N120" s="62"/>
      <c r="O120" s="62"/>
      <c r="P120" s="62"/>
      <c r="Q120" s="62"/>
      <c r="R120" s="62"/>
      <c r="S120" s="62"/>
      <c r="T120" s="62"/>
      <c r="U120" s="62"/>
      <c r="V120" s="62"/>
    </row>
    <row r="121" spans="2:22" outlineLevel="1" x14ac:dyDescent="0.35">
      <c r="B121" s="70" t="s">
        <v>65</v>
      </c>
      <c r="C121" s="61">
        <f>Maintenance!I11</f>
        <v>3</v>
      </c>
      <c r="D121" s="61">
        <f>Maintenance!J11</f>
        <v>4</v>
      </c>
      <c r="E121" s="61">
        <f>Maintenance!K11</f>
        <v>5</v>
      </c>
      <c r="F121" s="49"/>
      <c r="G121" s="49"/>
      <c r="H121" s="49"/>
      <c r="I121" s="49"/>
      <c r="J121" s="73"/>
      <c r="K121" s="62"/>
      <c r="L121" s="62"/>
      <c r="M121" s="62"/>
      <c r="N121" s="62"/>
      <c r="O121" s="62"/>
      <c r="P121" s="62"/>
      <c r="Q121" s="62"/>
      <c r="R121" s="62"/>
      <c r="S121" s="62"/>
      <c r="T121" s="62"/>
      <c r="U121" s="62"/>
      <c r="V121" s="62"/>
    </row>
    <row r="122" spans="2:22" outlineLevel="1" x14ac:dyDescent="0.35">
      <c r="B122" s="70" t="s">
        <v>41</v>
      </c>
      <c r="C122" s="61">
        <f>Maintenance!I12</f>
        <v>3</v>
      </c>
      <c r="D122" s="61">
        <f>Maintenance!J12</f>
        <v>4</v>
      </c>
      <c r="E122" s="61">
        <f>Maintenance!K12</f>
        <v>5</v>
      </c>
      <c r="F122" s="49"/>
      <c r="G122" s="49"/>
      <c r="H122" s="49"/>
      <c r="I122" s="49"/>
      <c r="J122" s="73"/>
      <c r="K122" s="62"/>
      <c r="L122" s="62"/>
      <c r="M122" s="62"/>
      <c r="N122" s="62"/>
      <c r="O122" s="62"/>
      <c r="P122" s="62"/>
      <c r="Q122" s="62"/>
      <c r="R122" s="62"/>
      <c r="S122" s="62"/>
      <c r="T122" s="62"/>
      <c r="U122" s="62"/>
      <c r="V122" s="62"/>
    </row>
    <row r="123" spans="2:22" outlineLevel="1" x14ac:dyDescent="0.35">
      <c r="B123" s="70" t="s">
        <v>48</v>
      </c>
      <c r="C123" s="61">
        <f>Maintenance!I13</f>
        <v>3</v>
      </c>
      <c r="D123" s="61">
        <f>Maintenance!J13</f>
        <v>4</v>
      </c>
      <c r="E123" s="61">
        <f>Maintenance!K13</f>
        <v>5</v>
      </c>
      <c r="F123" s="49"/>
      <c r="G123" s="49"/>
      <c r="H123" s="49"/>
      <c r="I123" s="49"/>
      <c r="J123" s="73"/>
      <c r="K123" s="62"/>
      <c r="L123" s="62"/>
      <c r="M123" s="62"/>
      <c r="N123" s="62"/>
      <c r="O123" s="62"/>
      <c r="P123" s="62"/>
      <c r="Q123" s="62"/>
      <c r="R123" s="62"/>
      <c r="S123" s="62"/>
      <c r="T123" s="62"/>
      <c r="U123" s="62"/>
      <c r="V123" s="62"/>
    </row>
    <row r="124" spans="2:22" outlineLevel="1" x14ac:dyDescent="0.35">
      <c r="B124" s="70" t="s">
        <v>52</v>
      </c>
      <c r="C124" s="61">
        <f>Maintenance!I14</f>
        <v>3</v>
      </c>
      <c r="D124" s="61">
        <f>Maintenance!J14</f>
        <v>4</v>
      </c>
      <c r="E124" s="61">
        <f>Maintenance!K14</f>
        <v>5</v>
      </c>
      <c r="F124" s="49"/>
      <c r="G124" s="49"/>
      <c r="H124" s="49"/>
      <c r="I124" s="49"/>
      <c r="J124" s="73"/>
      <c r="K124" s="62"/>
      <c r="L124" s="62"/>
      <c r="M124" s="62"/>
      <c r="N124" s="62"/>
      <c r="O124" s="62"/>
      <c r="P124" s="62"/>
      <c r="Q124" s="62"/>
      <c r="R124" s="62"/>
      <c r="S124" s="62"/>
      <c r="T124" s="62"/>
      <c r="U124" s="62"/>
      <c r="V124" s="62"/>
    </row>
    <row r="125" spans="2:22" outlineLevel="1" x14ac:dyDescent="0.35">
      <c r="B125" s="57"/>
      <c r="J125" s="73"/>
    </row>
    <row r="126" spans="2:22" ht="18.5" x14ac:dyDescent="0.45">
      <c r="B126" s="78" t="s">
        <v>174</v>
      </c>
      <c r="C126" s="58">
        <f>SUM(C128:C129)/10</f>
        <v>0.4</v>
      </c>
      <c r="D126" s="58">
        <f>SUM(D128:D129)/10</f>
        <v>0.6</v>
      </c>
      <c r="E126" s="58">
        <f>SUM(E128:E129)/10</f>
        <v>0.8</v>
      </c>
      <c r="F126" s="103"/>
      <c r="G126" s="103"/>
      <c r="H126" s="103"/>
      <c r="I126" s="103"/>
      <c r="K126" s="113" t="s">
        <v>158</v>
      </c>
      <c r="L126" s="113"/>
      <c r="M126" s="113"/>
      <c r="N126" s="113"/>
      <c r="O126" s="113"/>
      <c r="P126" s="113"/>
      <c r="Q126" s="113"/>
      <c r="R126" s="113"/>
      <c r="S126" s="113"/>
      <c r="T126" s="113"/>
      <c r="U126" s="113"/>
      <c r="V126" s="113"/>
    </row>
    <row r="127" spans="2:22" x14ac:dyDescent="0.35">
      <c r="B127" s="68"/>
      <c r="C127" s="46" t="s">
        <v>151</v>
      </c>
      <c r="D127" s="46" t="s">
        <v>151</v>
      </c>
      <c r="E127" s="46" t="s">
        <v>151</v>
      </c>
      <c r="F127" s="47" t="s">
        <v>154</v>
      </c>
      <c r="G127" s="59" t="s">
        <v>155</v>
      </c>
      <c r="H127" s="59" t="s">
        <v>156</v>
      </c>
      <c r="I127" s="60" t="s">
        <v>157</v>
      </c>
      <c r="K127" s="63">
        <v>1</v>
      </c>
      <c r="L127" s="63">
        <v>2</v>
      </c>
      <c r="M127" s="63">
        <v>3</v>
      </c>
      <c r="N127" s="63">
        <v>4</v>
      </c>
      <c r="O127" s="63">
        <v>5</v>
      </c>
      <c r="P127" s="63">
        <v>6</v>
      </c>
      <c r="Q127" s="63">
        <v>7</v>
      </c>
      <c r="R127" s="63">
        <v>8</v>
      </c>
      <c r="S127" s="63">
        <v>9</v>
      </c>
      <c r="T127" s="63">
        <v>10</v>
      </c>
      <c r="U127" s="63">
        <v>11</v>
      </c>
      <c r="V127" s="63">
        <v>12</v>
      </c>
    </row>
    <row r="128" spans="2:22" outlineLevel="1" x14ac:dyDescent="0.35">
      <c r="B128" s="70" t="s">
        <v>69</v>
      </c>
      <c r="C128" s="61">
        <f>Culture!I5</f>
        <v>2</v>
      </c>
      <c r="D128" s="61">
        <f>Culture!J5</f>
        <v>3</v>
      </c>
      <c r="E128" s="61">
        <f>Culture!K5</f>
        <v>4</v>
      </c>
      <c r="F128" s="49"/>
      <c r="G128" s="49"/>
      <c r="H128" s="49"/>
      <c r="I128" s="49"/>
      <c r="K128" s="62"/>
      <c r="L128" s="62"/>
      <c r="M128" s="62"/>
      <c r="N128" s="62"/>
      <c r="O128" s="62"/>
      <c r="P128" s="62"/>
      <c r="Q128" s="62"/>
      <c r="R128" s="62"/>
      <c r="S128" s="62"/>
      <c r="T128" s="62"/>
      <c r="U128" s="62"/>
      <c r="V128" s="62"/>
    </row>
    <row r="129" spans="2:22" outlineLevel="1" x14ac:dyDescent="0.35">
      <c r="B129" s="70" t="s">
        <v>63</v>
      </c>
      <c r="C129" s="61">
        <f>Culture!I6</f>
        <v>2</v>
      </c>
      <c r="D129" s="61">
        <f>Culture!J6</f>
        <v>3</v>
      </c>
      <c r="E129" s="61">
        <f>Culture!K6</f>
        <v>4</v>
      </c>
      <c r="F129" s="49"/>
      <c r="G129" s="49"/>
      <c r="H129" s="49"/>
      <c r="I129" s="49"/>
      <c r="J129" s="73"/>
      <c r="K129" s="62"/>
      <c r="L129" s="62"/>
      <c r="M129" s="62"/>
      <c r="N129" s="62"/>
      <c r="O129" s="62"/>
      <c r="P129" s="62"/>
      <c r="Q129" s="62"/>
      <c r="R129" s="62"/>
      <c r="S129" s="62"/>
      <c r="T129" s="62"/>
      <c r="U129" s="62"/>
      <c r="V129" s="62"/>
    </row>
  </sheetData>
  <mergeCells count="11">
    <mergeCell ref="K100:V100"/>
    <mergeCell ref="K113:V113"/>
    <mergeCell ref="F126:I126"/>
    <mergeCell ref="K126:V126"/>
    <mergeCell ref="K87:V87"/>
    <mergeCell ref="K11:V11"/>
    <mergeCell ref="K18:V18"/>
    <mergeCell ref="K35:V35"/>
    <mergeCell ref="K48:V48"/>
    <mergeCell ref="K61:V61"/>
    <mergeCell ref="K74:V74"/>
  </mergeCells>
  <pageMargins left="0.75" right="0.75" top="1" bottom="1" header="0.5" footer="0.5"/>
  <pageSetup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E3E1E-CE3E-4776-8725-F62220A61355}">
  <sheetPr>
    <pageSetUpPr fitToPage="1"/>
  </sheetPr>
  <dimension ref="A1:M15"/>
  <sheetViews>
    <sheetView showGridLines="0" zoomScaleNormal="100" zoomScalePageLayoutView="150" workbookViewId="0">
      <selection sqref="A1:M1"/>
    </sheetView>
  </sheetViews>
  <sheetFormatPr baseColWidth="10" defaultColWidth="11.453125" defaultRowHeight="13" x14ac:dyDescent="0.3"/>
  <cols>
    <col min="1" max="1" width="8.1796875" style="1" customWidth="1"/>
    <col min="2" max="2" width="15.08984375" style="1" customWidth="1"/>
    <col min="3" max="3" width="16.453125" style="1" customWidth="1"/>
    <col min="4" max="8" width="25.6328125" style="1" customWidth="1"/>
    <col min="9" max="11" width="10" style="1" customWidth="1"/>
    <col min="12" max="12" width="31" style="1" customWidth="1"/>
    <col min="13" max="13" width="14.1796875" style="1" customWidth="1"/>
    <col min="14" max="16384" width="11.453125" style="1"/>
  </cols>
  <sheetData>
    <row r="1" spans="1:13" ht="26" x14ac:dyDescent="0.3">
      <c r="A1" s="114" t="s">
        <v>66</v>
      </c>
      <c r="B1" s="115"/>
      <c r="C1" s="115"/>
      <c r="D1" s="115"/>
      <c r="E1" s="115"/>
      <c r="F1" s="115"/>
      <c r="G1" s="115"/>
      <c r="H1" s="115"/>
      <c r="I1" s="115"/>
      <c r="J1" s="115"/>
      <c r="K1" s="115"/>
      <c r="L1" s="115"/>
      <c r="M1" s="115"/>
    </row>
    <row r="2" spans="1:13" ht="10" customHeight="1" x14ac:dyDescent="0.3">
      <c r="A2" s="2"/>
      <c r="B2" s="33"/>
      <c r="C2" s="33"/>
      <c r="D2" s="33"/>
      <c r="E2" s="33"/>
      <c r="F2" s="33"/>
      <c r="G2" s="33"/>
      <c r="H2" s="33"/>
    </row>
    <row r="3" spans="1:13" ht="18.5" x14ac:dyDescent="0.45">
      <c r="A3" s="93" t="s">
        <v>168</v>
      </c>
      <c r="B3" s="93"/>
      <c r="C3" s="93"/>
      <c r="D3" s="94" t="s">
        <v>0</v>
      </c>
      <c r="E3" s="94" t="s">
        <v>70</v>
      </c>
      <c r="F3" s="94" t="s">
        <v>1</v>
      </c>
      <c r="G3" s="94" t="s">
        <v>71</v>
      </c>
      <c r="H3" s="94" t="s">
        <v>2</v>
      </c>
      <c r="I3" s="95" t="s">
        <v>3</v>
      </c>
      <c r="J3" s="95" t="s">
        <v>3</v>
      </c>
      <c r="K3" s="95" t="s">
        <v>3</v>
      </c>
      <c r="L3" s="96" t="s">
        <v>4</v>
      </c>
      <c r="M3" s="96"/>
    </row>
    <row r="4" spans="1:13" ht="21" x14ac:dyDescent="0.5">
      <c r="A4" s="93"/>
      <c r="B4" s="93"/>
      <c r="C4" s="93"/>
      <c r="D4" s="16">
        <v>1</v>
      </c>
      <c r="E4" s="16">
        <v>2</v>
      </c>
      <c r="F4" s="16">
        <v>3</v>
      </c>
      <c r="G4" s="16">
        <v>4</v>
      </c>
      <c r="H4" s="16">
        <v>5</v>
      </c>
      <c r="I4" s="4"/>
      <c r="J4" s="4"/>
      <c r="K4" s="4"/>
      <c r="L4" s="119" t="s">
        <v>5</v>
      </c>
      <c r="M4" s="119" t="s">
        <v>6</v>
      </c>
    </row>
    <row r="5" spans="1:13" ht="159.5" x14ac:dyDescent="0.3">
      <c r="A5" s="17">
        <v>2.1</v>
      </c>
      <c r="B5" s="38" t="s">
        <v>15</v>
      </c>
      <c r="C5" s="97" t="s">
        <v>67</v>
      </c>
      <c r="D5" s="24" t="s">
        <v>78</v>
      </c>
      <c r="E5" s="24" t="s">
        <v>16</v>
      </c>
      <c r="F5" s="24" t="s">
        <v>17</v>
      </c>
      <c r="G5" s="24" t="s">
        <v>90</v>
      </c>
      <c r="H5" s="24" t="s">
        <v>18</v>
      </c>
      <c r="I5" s="7">
        <v>3</v>
      </c>
      <c r="J5" s="7">
        <v>4</v>
      </c>
      <c r="K5" s="7">
        <v>5</v>
      </c>
      <c r="L5" s="6"/>
      <c r="M5" s="18"/>
    </row>
    <row r="6" spans="1:13" ht="116" x14ac:dyDescent="0.3">
      <c r="A6" s="19">
        <v>2.2000000000000002</v>
      </c>
      <c r="B6" s="39"/>
      <c r="C6" s="97" t="s">
        <v>61</v>
      </c>
      <c r="D6" s="25" t="s">
        <v>91</v>
      </c>
      <c r="E6" s="25" t="s">
        <v>19</v>
      </c>
      <c r="F6" s="25" t="s">
        <v>92</v>
      </c>
      <c r="G6" s="25" t="s">
        <v>76</v>
      </c>
      <c r="H6" s="25" t="s">
        <v>20</v>
      </c>
      <c r="I6" s="10">
        <v>3</v>
      </c>
      <c r="J6" s="10">
        <v>4</v>
      </c>
      <c r="K6" s="10">
        <v>5</v>
      </c>
      <c r="L6" s="11"/>
      <c r="M6" s="10"/>
    </row>
    <row r="7" spans="1:13" ht="150" customHeight="1" x14ac:dyDescent="0.3">
      <c r="A7" s="17">
        <v>2.2999999999999998</v>
      </c>
      <c r="B7" s="39"/>
      <c r="C7" s="97" t="s">
        <v>21</v>
      </c>
      <c r="D7" s="24" t="s">
        <v>22</v>
      </c>
      <c r="E7" s="24" t="s">
        <v>23</v>
      </c>
      <c r="F7" s="24" t="s">
        <v>24</v>
      </c>
      <c r="G7" s="24" t="s">
        <v>93</v>
      </c>
      <c r="H7" s="24" t="s">
        <v>94</v>
      </c>
      <c r="I7" s="7">
        <v>3</v>
      </c>
      <c r="J7" s="7">
        <v>4</v>
      </c>
      <c r="K7" s="7">
        <v>5</v>
      </c>
      <c r="L7" s="6"/>
      <c r="M7" s="7"/>
    </row>
    <row r="8" spans="1:13" ht="136.5" customHeight="1" x14ac:dyDescent="0.3">
      <c r="A8" s="19">
        <v>2.4</v>
      </c>
      <c r="B8" s="40"/>
      <c r="C8" s="97" t="s">
        <v>25</v>
      </c>
      <c r="D8" s="25" t="s">
        <v>95</v>
      </c>
      <c r="E8" s="25" t="s">
        <v>26</v>
      </c>
      <c r="F8" s="25" t="s">
        <v>77</v>
      </c>
      <c r="G8" s="25" t="s">
        <v>27</v>
      </c>
      <c r="H8" s="25" t="s">
        <v>96</v>
      </c>
      <c r="I8" s="10">
        <v>3</v>
      </c>
      <c r="J8" s="10">
        <v>4</v>
      </c>
      <c r="K8" s="10">
        <v>5</v>
      </c>
      <c r="L8" s="9"/>
      <c r="M8" s="10"/>
    </row>
    <row r="9" spans="1:13" ht="125.5" customHeight="1" x14ac:dyDescent="0.3">
      <c r="A9" s="17">
        <v>2.5</v>
      </c>
      <c r="B9" s="30" t="s">
        <v>28</v>
      </c>
      <c r="C9" s="97" t="s">
        <v>29</v>
      </c>
      <c r="D9" s="24" t="s">
        <v>97</v>
      </c>
      <c r="E9" s="24" t="s">
        <v>98</v>
      </c>
      <c r="F9" s="24" t="s">
        <v>99</v>
      </c>
      <c r="G9" s="24" t="s">
        <v>30</v>
      </c>
      <c r="H9" s="24" t="s">
        <v>31</v>
      </c>
      <c r="I9" s="7">
        <v>3</v>
      </c>
      <c r="J9" s="7">
        <v>4</v>
      </c>
      <c r="K9" s="7">
        <v>5</v>
      </c>
      <c r="L9" s="20"/>
      <c r="M9" s="7"/>
    </row>
    <row r="10" spans="1:13" ht="116" x14ac:dyDescent="0.3">
      <c r="A10" s="19">
        <v>2.6</v>
      </c>
      <c r="B10" s="31"/>
      <c r="C10" s="97" t="s">
        <v>34</v>
      </c>
      <c r="D10" s="25" t="s">
        <v>110</v>
      </c>
      <c r="E10" s="25" t="s">
        <v>35</v>
      </c>
      <c r="F10" s="25" t="s">
        <v>111</v>
      </c>
      <c r="G10" s="25" t="s">
        <v>112</v>
      </c>
      <c r="H10" s="25" t="s">
        <v>113</v>
      </c>
      <c r="I10" s="10">
        <v>3</v>
      </c>
      <c r="J10" s="10">
        <v>4</v>
      </c>
      <c r="K10" s="10">
        <v>5</v>
      </c>
      <c r="L10" s="9"/>
      <c r="M10" s="10"/>
    </row>
    <row r="11" spans="1:13" ht="101.5" x14ac:dyDescent="0.3">
      <c r="A11" s="17">
        <v>2.7</v>
      </c>
      <c r="B11" s="31"/>
      <c r="C11" s="97" t="s">
        <v>65</v>
      </c>
      <c r="D11" s="24" t="s">
        <v>114</v>
      </c>
      <c r="E11" s="24" t="s">
        <v>62</v>
      </c>
      <c r="F11" s="24" t="s">
        <v>79</v>
      </c>
      <c r="G11" s="24" t="s">
        <v>115</v>
      </c>
      <c r="H11" s="24" t="s">
        <v>116</v>
      </c>
      <c r="I11" s="7">
        <v>3</v>
      </c>
      <c r="J11" s="7">
        <v>4</v>
      </c>
      <c r="K11" s="7">
        <v>5</v>
      </c>
      <c r="L11" s="6"/>
      <c r="M11" s="7"/>
    </row>
    <row r="12" spans="1:13" ht="174" x14ac:dyDescent="0.3">
      <c r="A12" s="98">
        <v>2.8</v>
      </c>
      <c r="B12" s="32"/>
      <c r="C12" s="97" t="s">
        <v>41</v>
      </c>
      <c r="D12" s="99" t="s">
        <v>42</v>
      </c>
      <c r="E12" s="99" t="s">
        <v>118</v>
      </c>
      <c r="F12" s="99" t="s">
        <v>43</v>
      </c>
      <c r="G12" s="99" t="s">
        <v>119</v>
      </c>
      <c r="H12" s="99" t="s">
        <v>120</v>
      </c>
      <c r="I12" s="10">
        <v>3</v>
      </c>
      <c r="J12" s="10">
        <v>4</v>
      </c>
      <c r="K12" s="10">
        <v>5</v>
      </c>
      <c r="L12" s="11"/>
      <c r="M12" s="100"/>
    </row>
    <row r="13" spans="1:13" ht="141.5" customHeight="1" x14ac:dyDescent="0.3">
      <c r="A13" s="17">
        <v>2.9</v>
      </c>
      <c r="B13" s="28" t="s">
        <v>48</v>
      </c>
      <c r="C13" s="97" t="s">
        <v>48</v>
      </c>
      <c r="D13" s="24" t="s">
        <v>124</v>
      </c>
      <c r="E13" s="24" t="s">
        <v>49</v>
      </c>
      <c r="F13" s="24" t="s">
        <v>125</v>
      </c>
      <c r="G13" s="24" t="s">
        <v>50</v>
      </c>
      <c r="H13" s="24" t="s">
        <v>126</v>
      </c>
      <c r="I13" s="7">
        <v>3</v>
      </c>
      <c r="J13" s="7">
        <v>4</v>
      </c>
      <c r="K13" s="7">
        <v>5</v>
      </c>
      <c r="L13" s="6"/>
      <c r="M13" s="7"/>
    </row>
    <row r="14" spans="1:13" ht="137.5" customHeight="1" x14ac:dyDescent="0.3">
      <c r="A14" s="21">
        <v>2.1</v>
      </c>
      <c r="B14" s="28" t="s">
        <v>51</v>
      </c>
      <c r="C14" s="97" t="s">
        <v>52</v>
      </c>
      <c r="D14" s="26" t="s">
        <v>53</v>
      </c>
      <c r="E14" s="26" t="s">
        <v>127</v>
      </c>
      <c r="F14" s="26" t="s">
        <v>128</v>
      </c>
      <c r="G14" s="26" t="s">
        <v>129</v>
      </c>
      <c r="H14" s="26" t="s">
        <v>130</v>
      </c>
      <c r="I14" s="10">
        <v>3</v>
      </c>
      <c r="J14" s="10">
        <v>4</v>
      </c>
      <c r="K14" s="10">
        <v>5</v>
      </c>
      <c r="L14" s="22"/>
      <c r="M14" s="10"/>
    </row>
    <row r="15" spans="1:13" ht="10" customHeight="1" x14ac:dyDescent="0.3"/>
  </sheetData>
  <mergeCells count="6">
    <mergeCell ref="A1:M1"/>
    <mergeCell ref="B2:H2"/>
    <mergeCell ref="A3:C4"/>
    <mergeCell ref="L3:M3"/>
    <mergeCell ref="B5:B8"/>
    <mergeCell ref="B9:B12"/>
  </mergeCells>
  <dataValidations count="1">
    <dataValidation type="list" allowBlank="1" showInputMessage="1" showErrorMessage="1" sqref="I5:K14" xr:uid="{3D80CC38-1213-46AA-8F05-DB4FEF5446B6}">
      <formula1>Estados2</formula1>
    </dataValidation>
  </dataValidations>
  <printOptions horizontalCentered="1" verticalCentered="1"/>
  <pageMargins left="0" right="0" top="0.39370078740157483" bottom="0.39370078740157483" header="0" footer="0"/>
  <pageSetup scale="1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642DF-94B7-411C-9B90-75523F6FB3F8}">
  <sheetPr>
    <pageSetUpPr fitToPage="1"/>
  </sheetPr>
  <dimension ref="A1:M6"/>
  <sheetViews>
    <sheetView showGridLines="0" zoomScaleNormal="100" zoomScalePageLayoutView="150" workbookViewId="0">
      <selection sqref="A1:M1"/>
    </sheetView>
  </sheetViews>
  <sheetFormatPr baseColWidth="10" defaultColWidth="11.453125" defaultRowHeight="13" x14ac:dyDescent="0.3"/>
  <cols>
    <col min="1" max="1" width="8.1796875" style="1" customWidth="1"/>
    <col min="2" max="2" width="15.08984375" style="1" customWidth="1"/>
    <col min="3" max="3" width="16.453125" style="1" customWidth="1"/>
    <col min="4" max="8" width="25.6328125" style="1" customWidth="1"/>
    <col min="9" max="11" width="10" style="1" customWidth="1"/>
    <col min="12" max="12" width="31" style="1" customWidth="1"/>
    <col min="13" max="13" width="14.1796875" style="1" customWidth="1"/>
    <col min="14" max="16384" width="11.453125" style="1"/>
  </cols>
  <sheetData>
    <row r="1" spans="1:13" ht="26" x14ac:dyDescent="0.3">
      <c r="A1" s="114" t="s">
        <v>66</v>
      </c>
      <c r="B1" s="115"/>
      <c r="C1" s="115"/>
      <c r="D1" s="115"/>
      <c r="E1" s="115"/>
      <c r="F1" s="115"/>
      <c r="G1" s="115"/>
      <c r="H1" s="115"/>
      <c r="I1" s="115"/>
      <c r="J1" s="115"/>
      <c r="K1" s="115"/>
      <c r="L1" s="115"/>
      <c r="M1" s="115"/>
    </row>
    <row r="2" spans="1:13" ht="10" customHeight="1" x14ac:dyDescent="0.3">
      <c r="A2" s="2"/>
      <c r="B2" s="33"/>
      <c r="C2" s="33"/>
      <c r="D2" s="33"/>
      <c r="E2" s="33"/>
      <c r="F2" s="33"/>
      <c r="G2" s="33"/>
      <c r="H2" s="33"/>
    </row>
    <row r="3" spans="1:13" ht="14.5" customHeight="1" x14ac:dyDescent="0.35">
      <c r="A3" s="109" t="s">
        <v>54</v>
      </c>
      <c r="B3" s="110"/>
      <c r="C3" s="111"/>
      <c r="D3" s="106" t="s">
        <v>0</v>
      </c>
      <c r="E3" s="106" t="s">
        <v>70</v>
      </c>
      <c r="F3" s="106" t="s">
        <v>1</v>
      </c>
      <c r="G3" s="106" t="s">
        <v>71</v>
      </c>
      <c r="H3" s="106" t="s">
        <v>2</v>
      </c>
      <c r="I3" s="107" t="s">
        <v>3</v>
      </c>
      <c r="J3" s="107" t="s">
        <v>3</v>
      </c>
      <c r="K3" s="107" t="s">
        <v>3</v>
      </c>
      <c r="L3" s="108" t="s">
        <v>4</v>
      </c>
      <c r="M3" s="108"/>
    </row>
    <row r="4" spans="1:13" ht="21" x14ac:dyDescent="0.5">
      <c r="A4" s="112"/>
      <c r="B4" s="104"/>
      <c r="C4" s="105"/>
      <c r="D4" s="3">
        <v>1</v>
      </c>
      <c r="E4" s="3">
        <v>2</v>
      </c>
      <c r="F4" s="3">
        <v>3</v>
      </c>
      <c r="G4" s="3">
        <v>4</v>
      </c>
      <c r="H4" s="3">
        <v>5</v>
      </c>
      <c r="I4" s="23"/>
      <c r="J4" s="23"/>
      <c r="K4" s="23"/>
      <c r="L4" s="118" t="s">
        <v>5</v>
      </c>
      <c r="M4" s="118" t="s">
        <v>6</v>
      </c>
    </row>
    <row r="5" spans="1:13" ht="116" x14ac:dyDescent="0.3">
      <c r="A5" s="5">
        <v>3.1</v>
      </c>
      <c r="B5" s="34" t="s">
        <v>69</v>
      </c>
      <c r="C5" s="35"/>
      <c r="D5" s="24" t="s">
        <v>131</v>
      </c>
      <c r="E5" s="24" t="s">
        <v>55</v>
      </c>
      <c r="F5" s="24" t="s">
        <v>132</v>
      </c>
      <c r="G5" s="24" t="s">
        <v>133</v>
      </c>
      <c r="H5" s="29" t="s">
        <v>134</v>
      </c>
      <c r="I5" s="7">
        <v>2</v>
      </c>
      <c r="J5" s="7">
        <v>3</v>
      </c>
      <c r="K5" s="7">
        <v>4</v>
      </c>
      <c r="L5" s="6"/>
      <c r="M5" s="13"/>
    </row>
    <row r="6" spans="1:13" ht="150.5" customHeight="1" x14ac:dyDescent="0.3">
      <c r="A6" s="8">
        <v>3.2</v>
      </c>
      <c r="B6" s="101" t="s">
        <v>63</v>
      </c>
      <c r="C6" s="102"/>
      <c r="D6" s="25" t="s">
        <v>56</v>
      </c>
      <c r="E6" s="25" t="s">
        <v>135</v>
      </c>
      <c r="F6" s="25" t="s">
        <v>57</v>
      </c>
      <c r="G6" s="25" t="s">
        <v>58</v>
      </c>
      <c r="H6" s="25" t="s">
        <v>59</v>
      </c>
      <c r="I6" s="10">
        <v>2</v>
      </c>
      <c r="J6" s="10">
        <v>3</v>
      </c>
      <c r="K6" s="10">
        <v>4</v>
      </c>
      <c r="L6" s="9"/>
      <c r="M6" s="12"/>
    </row>
  </sheetData>
  <mergeCells count="6">
    <mergeCell ref="A3:C4"/>
    <mergeCell ref="L3:M3"/>
    <mergeCell ref="B5:C5"/>
    <mergeCell ref="B6:C6"/>
    <mergeCell ref="A1:M1"/>
    <mergeCell ref="B2:H2"/>
  </mergeCells>
  <dataValidations count="1">
    <dataValidation type="list" allowBlank="1" showInputMessage="1" showErrorMessage="1" sqref="I5:K6" xr:uid="{E30E70E7-AD0D-4655-9744-1105ACF6E3AC}">
      <formula1>Estados2</formula1>
    </dataValidation>
  </dataValidations>
  <printOptions horizontalCentered="1" verticalCentered="1"/>
  <pageMargins left="0" right="0" top="0.39370078740157483" bottom="0.39370078740157483" header="0" footer="0"/>
  <pageSetup scal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
  <sheetViews>
    <sheetView showGridLines="0" zoomScaleNormal="100" zoomScalePageLayoutView="150" workbookViewId="0">
      <selection sqref="A1:M1"/>
    </sheetView>
  </sheetViews>
  <sheetFormatPr baseColWidth="10" defaultColWidth="11.453125" defaultRowHeight="13" x14ac:dyDescent="0.3"/>
  <cols>
    <col min="1" max="1" width="8.1796875" style="1" customWidth="1"/>
    <col min="2" max="2" width="15.08984375" style="1" customWidth="1"/>
    <col min="3" max="3" width="16.453125" style="1" customWidth="1"/>
    <col min="4" max="8" width="25.6328125" style="1" customWidth="1"/>
    <col min="9" max="11" width="10" style="1" customWidth="1"/>
    <col min="12" max="12" width="31" style="1" customWidth="1"/>
    <col min="13" max="13" width="14.1796875" style="1" customWidth="1"/>
    <col min="14" max="16384" width="11.453125" style="1"/>
  </cols>
  <sheetData>
    <row r="1" spans="1:13" ht="26" x14ac:dyDescent="0.3">
      <c r="A1" s="114" t="s">
        <v>66</v>
      </c>
      <c r="B1" s="115"/>
      <c r="C1" s="115"/>
      <c r="D1" s="115"/>
      <c r="E1" s="115"/>
      <c r="F1" s="115"/>
      <c r="G1" s="115"/>
      <c r="H1" s="115"/>
      <c r="I1" s="115"/>
      <c r="J1" s="115"/>
      <c r="K1" s="115"/>
      <c r="L1" s="115"/>
      <c r="M1" s="115"/>
    </row>
    <row r="2" spans="1:13" ht="10" customHeight="1" x14ac:dyDescent="0.3">
      <c r="A2" s="2"/>
      <c r="B2" s="33"/>
      <c r="C2" s="33"/>
      <c r="D2" s="33"/>
      <c r="E2" s="33"/>
      <c r="F2" s="33"/>
      <c r="G2" s="33"/>
      <c r="H2" s="33"/>
    </row>
    <row r="3" spans="1:13" ht="18.5" customHeight="1" x14ac:dyDescent="0.3">
      <c r="A3" s="79" t="s">
        <v>153</v>
      </c>
      <c r="B3" s="79"/>
      <c r="C3" s="80"/>
      <c r="D3" s="83" t="s">
        <v>0</v>
      </c>
      <c r="E3" s="83" t="s">
        <v>70</v>
      </c>
      <c r="F3" s="83" t="s">
        <v>1</v>
      </c>
      <c r="G3" s="83" t="s">
        <v>71</v>
      </c>
      <c r="H3" s="83" t="s">
        <v>2</v>
      </c>
      <c r="I3" s="84" t="s">
        <v>3</v>
      </c>
      <c r="J3" s="84" t="s">
        <v>3</v>
      </c>
      <c r="K3" s="84" t="s">
        <v>3</v>
      </c>
      <c r="L3" s="85" t="s">
        <v>4</v>
      </c>
      <c r="M3" s="86"/>
    </row>
    <row r="4" spans="1:13" ht="21" x14ac:dyDescent="0.5">
      <c r="A4" s="81"/>
      <c r="B4" s="81"/>
      <c r="C4" s="82"/>
      <c r="D4" s="3">
        <v>1</v>
      </c>
      <c r="E4" s="3">
        <v>2</v>
      </c>
      <c r="F4" s="3">
        <v>3</v>
      </c>
      <c r="G4" s="3">
        <v>4</v>
      </c>
      <c r="H4" s="3">
        <v>5</v>
      </c>
      <c r="I4" s="4"/>
      <c r="J4" s="4"/>
      <c r="K4" s="4"/>
      <c r="L4" s="116" t="s">
        <v>5</v>
      </c>
      <c r="M4" s="117" t="s">
        <v>6</v>
      </c>
    </row>
    <row r="5" spans="1:13" ht="139.5" customHeight="1" x14ac:dyDescent="0.3">
      <c r="A5" s="5">
        <v>1.1000000000000001</v>
      </c>
      <c r="B5" s="34" t="s">
        <v>68</v>
      </c>
      <c r="C5" s="35"/>
      <c r="D5" s="24" t="s">
        <v>7</v>
      </c>
      <c r="E5" s="24" t="s">
        <v>80</v>
      </c>
      <c r="F5" s="24" t="s">
        <v>8</v>
      </c>
      <c r="G5" s="24" t="s">
        <v>72</v>
      </c>
      <c r="H5" s="24" t="s">
        <v>81</v>
      </c>
      <c r="I5" s="7">
        <v>3</v>
      </c>
      <c r="J5" s="7">
        <v>4</v>
      </c>
      <c r="K5" s="7">
        <v>5</v>
      </c>
      <c r="L5" s="6"/>
      <c r="M5" s="6"/>
    </row>
    <row r="6" spans="1:13" ht="116" x14ac:dyDescent="0.3">
      <c r="A6" s="8">
        <v>1.2</v>
      </c>
      <c r="B6" s="36" t="s">
        <v>73</v>
      </c>
      <c r="C6" s="36"/>
      <c r="D6" s="25" t="s">
        <v>9</v>
      </c>
      <c r="E6" s="25" t="s">
        <v>10</v>
      </c>
      <c r="F6" s="25" t="s">
        <v>11</v>
      </c>
      <c r="G6" s="25" t="s">
        <v>82</v>
      </c>
      <c r="H6" s="25" t="s">
        <v>74</v>
      </c>
      <c r="I6" s="10">
        <v>2</v>
      </c>
      <c r="J6" s="10">
        <v>3</v>
      </c>
      <c r="K6" s="10">
        <v>4</v>
      </c>
      <c r="L6" s="11"/>
      <c r="M6" s="12"/>
    </row>
    <row r="7" spans="1:13" ht="187.5" customHeight="1" x14ac:dyDescent="0.3">
      <c r="A7" s="5">
        <v>1.3</v>
      </c>
      <c r="B7" s="34" t="s">
        <v>12</v>
      </c>
      <c r="C7" s="35"/>
      <c r="D7" s="24" t="s">
        <v>83</v>
      </c>
      <c r="E7" s="24" t="s">
        <v>84</v>
      </c>
      <c r="F7" s="24" t="s">
        <v>85</v>
      </c>
      <c r="G7" s="24" t="s">
        <v>75</v>
      </c>
      <c r="H7" s="24" t="s">
        <v>86</v>
      </c>
      <c r="I7" s="7">
        <v>1</v>
      </c>
      <c r="J7" s="7">
        <v>2</v>
      </c>
      <c r="K7" s="7">
        <v>3</v>
      </c>
      <c r="L7" s="6"/>
      <c r="M7" s="13"/>
    </row>
    <row r="8" spans="1:13" ht="159.5" x14ac:dyDescent="0.3">
      <c r="A8" s="14">
        <v>1.4</v>
      </c>
      <c r="B8" s="37" t="s">
        <v>63</v>
      </c>
      <c r="C8" s="37"/>
      <c r="D8" s="25" t="s">
        <v>13</v>
      </c>
      <c r="E8" s="25" t="s">
        <v>87</v>
      </c>
      <c r="F8" s="25" t="s">
        <v>88</v>
      </c>
      <c r="G8" s="25" t="s">
        <v>89</v>
      </c>
      <c r="H8" s="25" t="s">
        <v>14</v>
      </c>
      <c r="I8" s="10">
        <v>2</v>
      </c>
      <c r="J8" s="10">
        <v>3</v>
      </c>
      <c r="K8" s="10">
        <v>4</v>
      </c>
      <c r="L8" s="11"/>
      <c r="M8" s="12"/>
    </row>
    <row r="9" spans="1:13" ht="10" customHeight="1" x14ac:dyDescent="0.5">
      <c r="I9" s="15"/>
      <c r="J9" s="15"/>
      <c r="K9" s="15"/>
    </row>
  </sheetData>
  <mergeCells count="8">
    <mergeCell ref="A1:M1"/>
    <mergeCell ref="B2:H2"/>
    <mergeCell ref="A3:C4"/>
    <mergeCell ref="L3:M3"/>
    <mergeCell ref="B5:C5"/>
    <mergeCell ref="B6:C6"/>
    <mergeCell ref="B7:C7"/>
    <mergeCell ref="B8:C8"/>
  </mergeCells>
  <dataValidations count="1">
    <dataValidation type="list" allowBlank="1" showInputMessage="1" showErrorMessage="1" sqref="I5:K8" xr:uid="{00000000-0002-0000-0000-000000000000}">
      <formula1>Estados2</formula1>
    </dataValidation>
  </dataValidations>
  <printOptions horizontalCentered="1" verticalCentered="1"/>
  <pageMargins left="0" right="0" top="0.39370078740157483" bottom="0.39370078740157483" header="0" footer="0"/>
  <pageSetup scale="17"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43AF3-47B0-4629-AC6E-92F200B35131}">
  <sheetPr>
    <pageSetUpPr fitToPage="1"/>
  </sheetPr>
  <dimension ref="A1:M19"/>
  <sheetViews>
    <sheetView showGridLines="0" zoomScaleNormal="100" zoomScalePageLayoutView="150" workbookViewId="0">
      <selection sqref="A1:M1"/>
    </sheetView>
  </sheetViews>
  <sheetFormatPr baseColWidth="10" defaultColWidth="11.453125" defaultRowHeight="13" x14ac:dyDescent="0.3"/>
  <cols>
    <col min="1" max="1" width="8.1796875" style="1" customWidth="1"/>
    <col min="2" max="2" width="15.08984375" style="1" customWidth="1"/>
    <col min="3" max="3" width="16.453125" style="1" customWidth="1"/>
    <col min="4" max="8" width="25.6328125" style="1" customWidth="1"/>
    <col min="9" max="11" width="10" style="1" customWidth="1"/>
    <col min="12" max="12" width="31" style="1" customWidth="1"/>
    <col min="13" max="13" width="14.1796875" style="1" customWidth="1"/>
    <col min="14" max="16384" width="11.453125" style="1"/>
  </cols>
  <sheetData>
    <row r="1" spans="1:13" ht="26" x14ac:dyDescent="0.3">
      <c r="A1" s="114" t="s">
        <v>66</v>
      </c>
      <c r="B1" s="115"/>
      <c r="C1" s="115"/>
      <c r="D1" s="115"/>
      <c r="E1" s="115"/>
      <c r="F1" s="115"/>
      <c r="G1" s="115"/>
      <c r="H1" s="115"/>
      <c r="I1" s="115"/>
      <c r="J1" s="115"/>
      <c r="K1" s="115"/>
      <c r="L1" s="115"/>
      <c r="M1" s="115"/>
    </row>
    <row r="2" spans="1:13" ht="10" customHeight="1" x14ac:dyDescent="0.3">
      <c r="A2" s="2"/>
      <c r="B2" s="33"/>
      <c r="C2" s="33"/>
      <c r="D2" s="33"/>
      <c r="E2" s="33"/>
      <c r="F2" s="33"/>
      <c r="G2" s="33"/>
      <c r="H2" s="33"/>
    </row>
    <row r="3" spans="1:13" ht="18.5" x14ac:dyDescent="0.45">
      <c r="A3" s="88" t="s">
        <v>160</v>
      </c>
      <c r="B3" s="88"/>
      <c r="C3" s="88"/>
      <c r="D3" s="89" t="s">
        <v>0</v>
      </c>
      <c r="E3" s="89" t="s">
        <v>70</v>
      </c>
      <c r="F3" s="89" t="s">
        <v>1</v>
      </c>
      <c r="G3" s="89" t="s">
        <v>71</v>
      </c>
      <c r="H3" s="89" t="s">
        <v>2</v>
      </c>
      <c r="I3" s="90" t="s">
        <v>3</v>
      </c>
      <c r="J3" s="90" t="s">
        <v>3</v>
      </c>
      <c r="K3" s="90" t="s">
        <v>3</v>
      </c>
      <c r="L3" s="91" t="s">
        <v>4</v>
      </c>
      <c r="M3" s="91"/>
    </row>
    <row r="4" spans="1:13" ht="21" x14ac:dyDescent="0.5">
      <c r="A4" s="88"/>
      <c r="B4" s="88"/>
      <c r="C4" s="88"/>
      <c r="D4" s="16">
        <v>1</v>
      </c>
      <c r="E4" s="16">
        <v>2</v>
      </c>
      <c r="F4" s="16">
        <v>3</v>
      </c>
      <c r="G4" s="16">
        <v>4</v>
      </c>
      <c r="H4" s="16">
        <v>5</v>
      </c>
      <c r="I4" s="4"/>
      <c r="J4" s="4"/>
      <c r="K4" s="4"/>
      <c r="L4" s="119" t="s">
        <v>5</v>
      </c>
      <c r="M4" s="119" t="s">
        <v>6</v>
      </c>
    </row>
    <row r="5" spans="1:13" ht="130.5" x14ac:dyDescent="0.3">
      <c r="A5" s="17">
        <v>2.1</v>
      </c>
      <c r="B5" s="38" t="s">
        <v>15</v>
      </c>
      <c r="C5" s="92" t="s">
        <v>67</v>
      </c>
      <c r="D5" s="24" t="s">
        <v>78</v>
      </c>
      <c r="E5" s="24" t="s">
        <v>16</v>
      </c>
      <c r="F5" s="24" t="s">
        <v>17</v>
      </c>
      <c r="G5" s="24" t="s">
        <v>90</v>
      </c>
      <c r="H5" s="24" t="s">
        <v>161</v>
      </c>
      <c r="I5" s="7">
        <v>3</v>
      </c>
      <c r="J5" s="7">
        <v>4</v>
      </c>
      <c r="K5" s="7">
        <v>5</v>
      </c>
      <c r="L5" s="6"/>
      <c r="M5" s="18"/>
    </row>
    <row r="6" spans="1:13" ht="116" x14ac:dyDescent="0.3">
      <c r="A6" s="19">
        <v>2.2000000000000002</v>
      </c>
      <c r="B6" s="39"/>
      <c r="C6" s="92" t="s">
        <v>61</v>
      </c>
      <c r="D6" s="25" t="s">
        <v>91</v>
      </c>
      <c r="E6" s="25" t="s">
        <v>19</v>
      </c>
      <c r="F6" s="25" t="s">
        <v>92</v>
      </c>
      <c r="G6" s="25" t="s">
        <v>76</v>
      </c>
      <c r="H6" s="25" t="s">
        <v>20</v>
      </c>
      <c r="I6" s="10">
        <v>3</v>
      </c>
      <c r="J6" s="10">
        <v>4</v>
      </c>
      <c r="K6" s="10">
        <v>5</v>
      </c>
      <c r="L6" s="11"/>
      <c r="M6" s="10"/>
    </row>
    <row r="7" spans="1:13" ht="150" customHeight="1" x14ac:dyDescent="0.3">
      <c r="A7" s="17">
        <v>2.2999999999999998</v>
      </c>
      <c r="B7" s="39"/>
      <c r="C7" s="92" t="s">
        <v>21</v>
      </c>
      <c r="D7" s="24" t="s">
        <v>22</v>
      </c>
      <c r="E7" s="24" t="s">
        <v>23</v>
      </c>
      <c r="F7" s="24" t="s">
        <v>24</v>
      </c>
      <c r="G7" s="24" t="s">
        <v>93</v>
      </c>
      <c r="H7" s="24" t="s">
        <v>94</v>
      </c>
      <c r="I7" s="7">
        <v>3</v>
      </c>
      <c r="J7" s="7">
        <v>4</v>
      </c>
      <c r="K7" s="7">
        <v>5</v>
      </c>
      <c r="L7" s="6"/>
      <c r="M7" s="7"/>
    </row>
    <row r="8" spans="1:13" ht="136.5" customHeight="1" x14ac:dyDescent="0.3">
      <c r="A8" s="19">
        <v>2.4</v>
      </c>
      <c r="B8" s="40"/>
      <c r="C8" s="92" t="s">
        <v>25</v>
      </c>
      <c r="D8" s="25" t="s">
        <v>95</v>
      </c>
      <c r="E8" s="25" t="s">
        <v>26</v>
      </c>
      <c r="F8" s="25" t="s">
        <v>77</v>
      </c>
      <c r="G8" s="25" t="s">
        <v>27</v>
      </c>
      <c r="H8" s="25" t="s">
        <v>96</v>
      </c>
      <c r="I8" s="10">
        <v>3</v>
      </c>
      <c r="J8" s="10">
        <v>4</v>
      </c>
      <c r="K8" s="10">
        <v>5</v>
      </c>
      <c r="L8" s="9"/>
      <c r="M8" s="10"/>
    </row>
    <row r="9" spans="1:13" ht="125.5" customHeight="1" x14ac:dyDescent="0.3">
      <c r="A9" s="17">
        <v>2.5</v>
      </c>
      <c r="B9" s="30" t="s">
        <v>28</v>
      </c>
      <c r="C9" s="92" t="s">
        <v>29</v>
      </c>
      <c r="D9" s="24" t="s">
        <v>97</v>
      </c>
      <c r="E9" s="24" t="s">
        <v>98</v>
      </c>
      <c r="F9" s="24" t="s">
        <v>99</v>
      </c>
      <c r="G9" s="24" t="s">
        <v>30</v>
      </c>
      <c r="H9" s="24" t="s">
        <v>31</v>
      </c>
      <c r="I9" s="7">
        <v>3</v>
      </c>
      <c r="J9" s="7">
        <v>4</v>
      </c>
      <c r="K9" s="7">
        <v>5</v>
      </c>
      <c r="L9" s="20"/>
      <c r="M9" s="7"/>
    </row>
    <row r="10" spans="1:13" ht="197.5" customHeight="1" x14ac:dyDescent="0.3">
      <c r="A10" s="19">
        <v>2.6</v>
      </c>
      <c r="B10" s="31"/>
      <c r="C10" s="92" t="s">
        <v>32</v>
      </c>
      <c r="D10" s="25" t="s">
        <v>100</v>
      </c>
      <c r="E10" s="25" t="s">
        <v>101</v>
      </c>
      <c r="F10" s="25" t="s">
        <v>102</v>
      </c>
      <c r="G10" s="25" t="s">
        <v>103</v>
      </c>
      <c r="H10" s="25" t="s">
        <v>104</v>
      </c>
      <c r="I10" s="10">
        <v>3</v>
      </c>
      <c r="J10" s="10">
        <v>4</v>
      </c>
      <c r="K10" s="10">
        <v>5</v>
      </c>
      <c r="L10" s="9"/>
      <c r="M10" s="10"/>
    </row>
    <row r="11" spans="1:13" ht="297.5" customHeight="1" x14ac:dyDescent="0.3">
      <c r="A11" s="17">
        <v>2.7</v>
      </c>
      <c r="B11" s="31"/>
      <c r="C11" s="92" t="s">
        <v>33</v>
      </c>
      <c r="D11" s="24" t="s">
        <v>105</v>
      </c>
      <c r="E11" s="24" t="s">
        <v>106</v>
      </c>
      <c r="F11" s="24" t="s">
        <v>107</v>
      </c>
      <c r="G11" s="24" t="s">
        <v>108</v>
      </c>
      <c r="H11" s="24" t="s">
        <v>109</v>
      </c>
      <c r="I11" s="7">
        <v>3</v>
      </c>
      <c r="J11" s="7">
        <v>4</v>
      </c>
      <c r="K11" s="7">
        <v>5</v>
      </c>
      <c r="L11" s="6"/>
      <c r="M11" s="7"/>
    </row>
    <row r="12" spans="1:13" ht="116" x14ac:dyDescent="0.3">
      <c r="A12" s="19">
        <v>2.8</v>
      </c>
      <c r="B12" s="31"/>
      <c r="C12" s="92" t="s">
        <v>34</v>
      </c>
      <c r="D12" s="25" t="s">
        <v>110</v>
      </c>
      <c r="E12" s="25" t="s">
        <v>35</v>
      </c>
      <c r="F12" s="25" t="s">
        <v>111</v>
      </c>
      <c r="G12" s="25" t="s">
        <v>112</v>
      </c>
      <c r="H12" s="25" t="s">
        <v>113</v>
      </c>
      <c r="I12" s="10">
        <v>3</v>
      </c>
      <c r="J12" s="10">
        <v>4</v>
      </c>
      <c r="K12" s="10">
        <v>5</v>
      </c>
      <c r="L12" s="9"/>
      <c r="M12" s="10"/>
    </row>
    <row r="13" spans="1:13" ht="101.5" x14ac:dyDescent="0.3">
      <c r="A13" s="17">
        <v>2.9</v>
      </c>
      <c r="B13" s="31"/>
      <c r="C13" s="92" t="s">
        <v>65</v>
      </c>
      <c r="D13" s="24" t="s">
        <v>114</v>
      </c>
      <c r="E13" s="24" t="s">
        <v>62</v>
      </c>
      <c r="F13" s="24" t="s">
        <v>79</v>
      </c>
      <c r="G13" s="24" t="s">
        <v>115</v>
      </c>
      <c r="H13" s="24" t="s">
        <v>116</v>
      </c>
      <c r="I13" s="7">
        <v>3</v>
      </c>
      <c r="J13" s="7">
        <v>4</v>
      </c>
      <c r="K13" s="7">
        <v>5</v>
      </c>
      <c r="L13" s="6"/>
      <c r="M13" s="7"/>
    </row>
    <row r="14" spans="1:13" ht="130.5" x14ac:dyDescent="0.3">
      <c r="A14" s="21">
        <v>2.1</v>
      </c>
      <c r="B14" s="31"/>
      <c r="C14" s="92" t="s">
        <v>36</v>
      </c>
      <c r="D14" s="25" t="s">
        <v>117</v>
      </c>
      <c r="E14" s="25" t="s">
        <v>37</v>
      </c>
      <c r="F14" s="25" t="s">
        <v>38</v>
      </c>
      <c r="G14" s="25" t="s">
        <v>39</v>
      </c>
      <c r="H14" s="25" t="s">
        <v>40</v>
      </c>
      <c r="I14" s="10">
        <v>3</v>
      </c>
      <c r="J14" s="10">
        <v>4</v>
      </c>
      <c r="K14" s="10">
        <v>5</v>
      </c>
      <c r="L14" s="9"/>
      <c r="M14" s="10"/>
    </row>
    <row r="15" spans="1:13" ht="174" x14ac:dyDescent="0.3">
      <c r="A15" s="17">
        <v>2.11</v>
      </c>
      <c r="B15" s="32"/>
      <c r="C15" s="92" t="s">
        <v>41</v>
      </c>
      <c r="D15" s="24" t="s">
        <v>42</v>
      </c>
      <c r="E15" s="24" t="s">
        <v>118</v>
      </c>
      <c r="F15" s="24" t="s">
        <v>43</v>
      </c>
      <c r="G15" s="24" t="s">
        <v>119</v>
      </c>
      <c r="H15" s="24" t="s">
        <v>120</v>
      </c>
      <c r="I15" s="7">
        <v>3</v>
      </c>
      <c r="J15" s="7">
        <v>4</v>
      </c>
      <c r="K15" s="7">
        <v>5</v>
      </c>
      <c r="L15" s="6"/>
      <c r="M15" s="7"/>
    </row>
    <row r="16" spans="1:13" ht="155.5" customHeight="1" x14ac:dyDescent="0.3">
      <c r="A16" s="19">
        <v>2.12</v>
      </c>
      <c r="B16" s="27" t="s">
        <v>44</v>
      </c>
      <c r="C16" s="92" t="s">
        <v>45</v>
      </c>
      <c r="D16" s="26" t="s">
        <v>121</v>
      </c>
      <c r="E16" s="26" t="s">
        <v>46</v>
      </c>
      <c r="F16" s="26" t="s">
        <v>122</v>
      </c>
      <c r="G16" s="26" t="s">
        <v>47</v>
      </c>
      <c r="H16" s="26" t="s">
        <v>123</v>
      </c>
      <c r="I16" s="10">
        <v>3</v>
      </c>
      <c r="J16" s="10">
        <v>4</v>
      </c>
      <c r="K16" s="10">
        <v>5</v>
      </c>
      <c r="L16" s="22"/>
      <c r="M16" s="10"/>
    </row>
    <row r="17" spans="1:13" ht="141.5" customHeight="1" x14ac:dyDescent="0.3">
      <c r="A17" s="17">
        <v>2.13</v>
      </c>
      <c r="B17" s="28" t="s">
        <v>48</v>
      </c>
      <c r="C17" s="92" t="s">
        <v>48</v>
      </c>
      <c r="D17" s="24" t="s">
        <v>124</v>
      </c>
      <c r="E17" s="24" t="s">
        <v>49</v>
      </c>
      <c r="F17" s="24" t="s">
        <v>125</v>
      </c>
      <c r="G17" s="24" t="s">
        <v>50</v>
      </c>
      <c r="H17" s="24" t="s">
        <v>126</v>
      </c>
      <c r="I17" s="7">
        <v>3</v>
      </c>
      <c r="J17" s="7">
        <v>4</v>
      </c>
      <c r="K17" s="7">
        <v>5</v>
      </c>
      <c r="L17" s="6"/>
      <c r="M17" s="7"/>
    </row>
    <row r="18" spans="1:13" ht="137.5" customHeight="1" x14ac:dyDescent="0.3">
      <c r="A18" s="19">
        <v>2.14</v>
      </c>
      <c r="B18" s="28" t="s">
        <v>51</v>
      </c>
      <c r="C18" s="92" t="s">
        <v>52</v>
      </c>
      <c r="D18" s="26" t="s">
        <v>53</v>
      </c>
      <c r="E18" s="26" t="s">
        <v>127</v>
      </c>
      <c r="F18" s="26" t="s">
        <v>128</v>
      </c>
      <c r="G18" s="26" t="s">
        <v>129</v>
      </c>
      <c r="H18" s="26" t="s">
        <v>130</v>
      </c>
      <c r="I18" s="10">
        <v>3</v>
      </c>
      <c r="J18" s="10">
        <v>4</v>
      </c>
      <c r="K18" s="10">
        <v>5</v>
      </c>
      <c r="L18" s="22"/>
      <c r="M18" s="10"/>
    </row>
    <row r="19" spans="1:13" ht="10" customHeight="1" x14ac:dyDescent="0.3"/>
  </sheetData>
  <mergeCells count="6">
    <mergeCell ref="A3:C4"/>
    <mergeCell ref="L3:M3"/>
    <mergeCell ref="B5:B8"/>
    <mergeCell ref="B9:B15"/>
    <mergeCell ref="A1:M1"/>
    <mergeCell ref="B2:H2"/>
  </mergeCells>
  <dataValidations count="1">
    <dataValidation type="list" allowBlank="1" showInputMessage="1" showErrorMessage="1" sqref="I5:K18" xr:uid="{DE99D43E-44FE-4355-AFFD-1B3550D029AC}">
      <formula1>Estados2</formula1>
    </dataValidation>
  </dataValidations>
  <printOptions horizontalCentered="1" verticalCentered="1"/>
  <pageMargins left="0" right="0" top="0.39370078740157483" bottom="0.39370078740157483" header="0" footer="0"/>
  <pageSetup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70ADA-47FF-48B0-8C69-C3A3D02B5B1A}">
  <sheetPr>
    <pageSetUpPr fitToPage="1"/>
  </sheetPr>
  <dimension ref="A1:M15"/>
  <sheetViews>
    <sheetView showGridLines="0" zoomScaleNormal="100" zoomScalePageLayoutView="150" workbookViewId="0">
      <selection sqref="A1:M1"/>
    </sheetView>
  </sheetViews>
  <sheetFormatPr baseColWidth="10" defaultColWidth="11.453125" defaultRowHeight="13" x14ac:dyDescent="0.3"/>
  <cols>
    <col min="1" max="1" width="8.1796875" style="1" customWidth="1"/>
    <col min="2" max="2" width="15.08984375" style="1" customWidth="1"/>
    <col min="3" max="3" width="16.453125" style="1" customWidth="1"/>
    <col min="4" max="8" width="25.6328125" style="1" customWidth="1"/>
    <col min="9" max="11" width="10" style="1" customWidth="1"/>
    <col min="12" max="12" width="31" style="1" customWidth="1"/>
    <col min="13" max="13" width="14.1796875" style="1" customWidth="1"/>
    <col min="14" max="16384" width="11.453125" style="1"/>
  </cols>
  <sheetData>
    <row r="1" spans="1:13" ht="26" x14ac:dyDescent="0.3">
      <c r="A1" s="114" t="s">
        <v>66</v>
      </c>
      <c r="B1" s="115"/>
      <c r="C1" s="115"/>
      <c r="D1" s="115"/>
      <c r="E1" s="115"/>
      <c r="F1" s="115"/>
      <c r="G1" s="115"/>
      <c r="H1" s="115"/>
      <c r="I1" s="115"/>
      <c r="J1" s="115"/>
      <c r="K1" s="115"/>
      <c r="L1" s="115"/>
      <c r="M1" s="115"/>
    </row>
    <row r="2" spans="1:13" ht="10" customHeight="1" x14ac:dyDescent="0.3">
      <c r="A2" s="2"/>
      <c r="B2" s="33"/>
      <c r="C2" s="33"/>
      <c r="D2" s="33"/>
      <c r="E2" s="33"/>
      <c r="F2" s="33"/>
      <c r="G2" s="33"/>
      <c r="H2" s="33"/>
    </row>
    <row r="3" spans="1:13" ht="18.5" x14ac:dyDescent="0.45">
      <c r="A3" s="93" t="s">
        <v>162</v>
      </c>
      <c r="B3" s="93"/>
      <c r="C3" s="93"/>
      <c r="D3" s="94" t="s">
        <v>0</v>
      </c>
      <c r="E3" s="94" t="s">
        <v>70</v>
      </c>
      <c r="F3" s="94" t="s">
        <v>1</v>
      </c>
      <c r="G3" s="94" t="s">
        <v>71</v>
      </c>
      <c r="H3" s="94" t="s">
        <v>2</v>
      </c>
      <c r="I3" s="95" t="s">
        <v>3</v>
      </c>
      <c r="J3" s="95" t="s">
        <v>3</v>
      </c>
      <c r="K3" s="95" t="s">
        <v>3</v>
      </c>
      <c r="L3" s="96" t="s">
        <v>4</v>
      </c>
      <c r="M3" s="96"/>
    </row>
    <row r="4" spans="1:13" ht="21" x14ac:dyDescent="0.5">
      <c r="A4" s="93"/>
      <c r="B4" s="93"/>
      <c r="C4" s="93"/>
      <c r="D4" s="16">
        <v>1</v>
      </c>
      <c r="E4" s="16">
        <v>2</v>
      </c>
      <c r="F4" s="16">
        <v>3</v>
      </c>
      <c r="G4" s="16">
        <v>4</v>
      </c>
      <c r="H4" s="16">
        <v>5</v>
      </c>
      <c r="I4" s="4"/>
      <c r="J4" s="4"/>
      <c r="K4" s="4"/>
      <c r="L4" s="119" t="s">
        <v>5</v>
      </c>
      <c r="M4" s="119" t="s">
        <v>6</v>
      </c>
    </row>
    <row r="5" spans="1:13" ht="159.5" x14ac:dyDescent="0.3">
      <c r="A5" s="17">
        <v>2.1</v>
      </c>
      <c r="B5" s="38" t="s">
        <v>15</v>
      </c>
      <c r="C5" s="97" t="s">
        <v>67</v>
      </c>
      <c r="D5" s="24" t="s">
        <v>78</v>
      </c>
      <c r="E5" s="24" t="s">
        <v>16</v>
      </c>
      <c r="F5" s="24" t="s">
        <v>17</v>
      </c>
      <c r="G5" s="24" t="s">
        <v>90</v>
      </c>
      <c r="H5" s="24" t="s">
        <v>18</v>
      </c>
      <c r="I5" s="7">
        <v>3</v>
      </c>
      <c r="J5" s="7">
        <v>4</v>
      </c>
      <c r="K5" s="7">
        <v>5</v>
      </c>
      <c r="L5" s="6"/>
      <c r="M5" s="18"/>
    </row>
    <row r="6" spans="1:13" ht="116" x14ac:dyDescent="0.3">
      <c r="A6" s="19">
        <v>2.2000000000000002</v>
      </c>
      <c r="B6" s="39"/>
      <c r="C6" s="97" t="s">
        <v>61</v>
      </c>
      <c r="D6" s="25" t="s">
        <v>91</v>
      </c>
      <c r="E6" s="25" t="s">
        <v>19</v>
      </c>
      <c r="F6" s="25" t="s">
        <v>92</v>
      </c>
      <c r="G6" s="25" t="s">
        <v>76</v>
      </c>
      <c r="H6" s="25" t="s">
        <v>20</v>
      </c>
      <c r="I6" s="10">
        <v>3</v>
      </c>
      <c r="J6" s="10">
        <v>4</v>
      </c>
      <c r="K6" s="10">
        <v>5</v>
      </c>
      <c r="L6" s="11"/>
      <c r="M6" s="10"/>
    </row>
    <row r="7" spans="1:13" ht="150" customHeight="1" x14ac:dyDescent="0.3">
      <c r="A7" s="17">
        <v>2.2999999999999998</v>
      </c>
      <c r="B7" s="39"/>
      <c r="C7" s="97" t="s">
        <v>21</v>
      </c>
      <c r="D7" s="24" t="s">
        <v>22</v>
      </c>
      <c r="E7" s="24" t="s">
        <v>23</v>
      </c>
      <c r="F7" s="24" t="s">
        <v>24</v>
      </c>
      <c r="G7" s="24" t="s">
        <v>93</v>
      </c>
      <c r="H7" s="24" t="s">
        <v>94</v>
      </c>
      <c r="I7" s="7">
        <v>3</v>
      </c>
      <c r="J7" s="7">
        <v>4</v>
      </c>
      <c r="K7" s="7">
        <v>5</v>
      </c>
      <c r="L7" s="6"/>
      <c r="M7" s="7"/>
    </row>
    <row r="8" spans="1:13" ht="136.5" customHeight="1" x14ac:dyDescent="0.3">
      <c r="A8" s="19">
        <v>2.4</v>
      </c>
      <c r="B8" s="40"/>
      <c r="C8" s="97" t="s">
        <v>25</v>
      </c>
      <c r="D8" s="25" t="s">
        <v>95</v>
      </c>
      <c r="E8" s="25" t="s">
        <v>26</v>
      </c>
      <c r="F8" s="25" t="s">
        <v>77</v>
      </c>
      <c r="G8" s="25" t="s">
        <v>27</v>
      </c>
      <c r="H8" s="25" t="s">
        <v>96</v>
      </c>
      <c r="I8" s="10">
        <v>3</v>
      </c>
      <c r="J8" s="10">
        <v>4</v>
      </c>
      <c r="K8" s="10">
        <v>5</v>
      </c>
      <c r="L8" s="9"/>
      <c r="M8" s="10"/>
    </row>
    <row r="9" spans="1:13" ht="125.5" customHeight="1" x14ac:dyDescent="0.3">
      <c r="A9" s="17">
        <v>2.5</v>
      </c>
      <c r="B9" s="30" t="s">
        <v>28</v>
      </c>
      <c r="C9" s="97" t="s">
        <v>29</v>
      </c>
      <c r="D9" s="24" t="s">
        <v>97</v>
      </c>
      <c r="E9" s="24" t="s">
        <v>98</v>
      </c>
      <c r="F9" s="24" t="s">
        <v>99</v>
      </c>
      <c r="G9" s="24" t="s">
        <v>30</v>
      </c>
      <c r="H9" s="24" t="s">
        <v>31</v>
      </c>
      <c r="I9" s="7">
        <v>3</v>
      </c>
      <c r="J9" s="7">
        <v>4</v>
      </c>
      <c r="K9" s="7">
        <v>5</v>
      </c>
      <c r="L9" s="20"/>
      <c r="M9" s="7"/>
    </row>
    <row r="10" spans="1:13" ht="116" x14ac:dyDescent="0.3">
      <c r="A10" s="19">
        <v>2.6</v>
      </c>
      <c r="B10" s="31"/>
      <c r="C10" s="97" t="s">
        <v>34</v>
      </c>
      <c r="D10" s="25" t="s">
        <v>110</v>
      </c>
      <c r="E10" s="25" t="s">
        <v>35</v>
      </c>
      <c r="F10" s="25" t="s">
        <v>111</v>
      </c>
      <c r="G10" s="25" t="s">
        <v>112</v>
      </c>
      <c r="H10" s="25" t="s">
        <v>113</v>
      </c>
      <c r="I10" s="10">
        <v>3</v>
      </c>
      <c r="J10" s="10">
        <v>4</v>
      </c>
      <c r="K10" s="10">
        <v>5</v>
      </c>
      <c r="L10" s="9"/>
      <c r="M10" s="10"/>
    </row>
    <row r="11" spans="1:13" ht="101.5" x14ac:dyDescent="0.3">
      <c r="A11" s="17">
        <v>2.7</v>
      </c>
      <c r="B11" s="31"/>
      <c r="C11" s="97" t="s">
        <v>65</v>
      </c>
      <c r="D11" s="24" t="s">
        <v>114</v>
      </c>
      <c r="E11" s="24" t="s">
        <v>62</v>
      </c>
      <c r="F11" s="24" t="s">
        <v>79</v>
      </c>
      <c r="G11" s="24" t="s">
        <v>115</v>
      </c>
      <c r="H11" s="24" t="s">
        <v>116</v>
      </c>
      <c r="I11" s="7">
        <v>3</v>
      </c>
      <c r="J11" s="7">
        <v>4</v>
      </c>
      <c r="K11" s="7">
        <v>5</v>
      </c>
      <c r="L11" s="6"/>
      <c r="M11" s="7"/>
    </row>
    <row r="12" spans="1:13" ht="174" x14ac:dyDescent="0.3">
      <c r="A12" s="98">
        <v>2.8</v>
      </c>
      <c r="B12" s="32"/>
      <c r="C12" s="97" t="s">
        <v>41</v>
      </c>
      <c r="D12" s="99" t="s">
        <v>42</v>
      </c>
      <c r="E12" s="99" t="s">
        <v>118</v>
      </c>
      <c r="F12" s="99" t="s">
        <v>43</v>
      </c>
      <c r="G12" s="99" t="s">
        <v>119</v>
      </c>
      <c r="H12" s="99" t="s">
        <v>120</v>
      </c>
      <c r="I12" s="10">
        <v>3</v>
      </c>
      <c r="J12" s="10">
        <v>4</v>
      </c>
      <c r="K12" s="10">
        <v>5</v>
      </c>
      <c r="L12" s="11"/>
      <c r="M12" s="100"/>
    </row>
    <row r="13" spans="1:13" ht="141.5" customHeight="1" x14ac:dyDescent="0.3">
      <c r="A13" s="17">
        <v>2.9</v>
      </c>
      <c r="B13" s="28" t="s">
        <v>48</v>
      </c>
      <c r="C13" s="97" t="s">
        <v>48</v>
      </c>
      <c r="D13" s="24" t="s">
        <v>124</v>
      </c>
      <c r="E13" s="24" t="s">
        <v>49</v>
      </c>
      <c r="F13" s="24" t="s">
        <v>125</v>
      </c>
      <c r="G13" s="24" t="s">
        <v>50</v>
      </c>
      <c r="H13" s="24" t="s">
        <v>126</v>
      </c>
      <c r="I13" s="7">
        <v>3</v>
      </c>
      <c r="J13" s="7">
        <v>4</v>
      </c>
      <c r="K13" s="7">
        <v>5</v>
      </c>
      <c r="L13" s="6"/>
      <c r="M13" s="7"/>
    </row>
    <row r="14" spans="1:13" ht="137.5" customHeight="1" x14ac:dyDescent="0.3">
      <c r="A14" s="21">
        <v>2.1</v>
      </c>
      <c r="B14" s="28" t="s">
        <v>51</v>
      </c>
      <c r="C14" s="97" t="s">
        <v>52</v>
      </c>
      <c r="D14" s="26" t="s">
        <v>53</v>
      </c>
      <c r="E14" s="26" t="s">
        <v>127</v>
      </c>
      <c r="F14" s="26" t="s">
        <v>128</v>
      </c>
      <c r="G14" s="26" t="s">
        <v>129</v>
      </c>
      <c r="H14" s="26" t="s">
        <v>130</v>
      </c>
      <c r="I14" s="10">
        <v>3</v>
      </c>
      <c r="J14" s="10">
        <v>4</v>
      </c>
      <c r="K14" s="10">
        <v>5</v>
      </c>
      <c r="L14" s="22"/>
      <c r="M14" s="10"/>
    </row>
    <row r="15" spans="1:13" ht="10" customHeight="1" x14ac:dyDescent="0.3"/>
  </sheetData>
  <mergeCells count="6">
    <mergeCell ref="A1:M1"/>
    <mergeCell ref="B2:H2"/>
    <mergeCell ref="A3:C4"/>
    <mergeCell ref="L3:M3"/>
    <mergeCell ref="B5:B8"/>
    <mergeCell ref="B9:B12"/>
  </mergeCells>
  <dataValidations count="1">
    <dataValidation type="list" allowBlank="1" showInputMessage="1" showErrorMessage="1" sqref="I5:K14" xr:uid="{A098B682-4AF1-4035-A75B-89522EB968C2}">
      <formula1>Estados2</formula1>
    </dataValidation>
  </dataValidations>
  <printOptions horizontalCentered="1" verticalCentered="1"/>
  <pageMargins left="0" right="0" top="0.39370078740157483" bottom="0.39370078740157483" header="0" footer="0"/>
  <pageSetup scale="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6DD06-9CC3-4992-841C-AF789E342AE3}">
  <sheetPr>
    <pageSetUpPr fitToPage="1"/>
  </sheetPr>
  <dimension ref="A1:M15"/>
  <sheetViews>
    <sheetView showGridLines="0" zoomScaleNormal="100" zoomScalePageLayoutView="150" workbookViewId="0">
      <selection sqref="A1:M1"/>
    </sheetView>
  </sheetViews>
  <sheetFormatPr baseColWidth="10" defaultColWidth="11.453125" defaultRowHeight="13" x14ac:dyDescent="0.3"/>
  <cols>
    <col min="1" max="1" width="8.1796875" style="1" customWidth="1"/>
    <col min="2" max="2" width="15.08984375" style="1" customWidth="1"/>
    <col min="3" max="3" width="16.453125" style="1" customWidth="1"/>
    <col min="4" max="8" width="25.6328125" style="1" customWidth="1"/>
    <col min="9" max="11" width="10" style="1" customWidth="1"/>
    <col min="12" max="12" width="31" style="1" customWidth="1"/>
    <col min="13" max="13" width="14.1796875" style="1" customWidth="1"/>
    <col min="14" max="16384" width="11.453125" style="1"/>
  </cols>
  <sheetData>
    <row r="1" spans="1:13" ht="26" x14ac:dyDescent="0.3">
      <c r="A1" s="114" t="s">
        <v>66</v>
      </c>
      <c r="B1" s="115"/>
      <c r="C1" s="115"/>
      <c r="D1" s="115"/>
      <c r="E1" s="115"/>
      <c r="F1" s="115"/>
      <c r="G1" s="115"/>
      <c r="H1" s="115"/>
      <c r="I1" s="115"/>
      <c r="J1" s="115"/>
      <c r="K1" s="115"/>
      <c r="L1" s="115"/>
      <c r="M1" s="115"/>
    </row>
    <row r="2" spans="1:13" ht="10" customHeight="1" x14ac:dyDescent="0.3">
      <c r="A2" s="2"/>
      <c r="B2" s="33"/>
      <c r="C2" s="33"/>
      <c r="D2" s="33"/>
      <c r="E2" s="33"/>
      <c r="F2" s="33"/>
      <c r="G2" s="33"/>
      <c r="H2" s="33"/>
    </row>
    <row r="3" spans="1:13" ht="18.5" x14ac:dyDescent="0.45">
      <c r="A3" s="93" t="s">
        <v>163</v>
      </c>
      <c r="B3" s="93"/>
      <c r="C3" s="93"/>
      <c r="D3" s="94" t="s">
        <v>0</v>
      </c>
      <c r="E3" s="94" t="s">
        <v>70</v>
      </c>
      <c r="F3" s="94" t="s">
        <v>1</v>
      </c>
      <c r="G3" s="94" t="s">
        <v>71</v>
      </c>
      <c r="H3" s="94" t="s">
        <v>2</v>
      </c>
      <c r="I3" s="95" t="s">
        <v>3</v>
      </c>
      <c r="J3" s="95" t="s">
        <v>3</v>
      </c>
      <c r="K3" s="95" t="s">
        <v>3</v>
      </c>
      <c r="L3" s="96" t="s">
        <v>4</v>
      </c>
      <c r="M3" s="96"/>
    </row>
    <row r="4" spans="1:13" ht="21" x14ac:dyDescent="0.5">
      <c r="A4" s="93"/>
      <c r="B4" s="93"/>
      <c r="C4" s="93"/>
      <c r="D4" s="16">
        <v>1</v>
      </c>
      <c r="E4" s="16">
        <v>2</v>
      </c>
      <c r="F4" s="16">
        <v>3</v>
      </c>
      <c r="G4" s="16">
        <v>4</v>
      </c>
      <c r="H4" s="16">
        <v>5</v>
      </c>
      <c r="I4" s="4"/>
      <c r="J4" s="4"/>
      <c r="K4" s="4"/>
      <c r="L4" s="119" t="s">
        <v>5</v>
      </c>
      <c r="M4" s="119" t="s">
        <v>6</v>
      </c>
    </row>
    <row r="5" spans="1:13" ht="159.5" x14ac:dyDescent="0.3">
      <c r="A5" s="17">
        <v>2.1</v>
      </c>
      <c r="B5" s="38" t="s">
        <v>15</v>
      </c>
      <c r="C5" s="97" t="s">
        <v>67</v>
      </c>
      <c r="D5" s="24" t="s">
        <v>78</v>
      </c>
      <c r="E5" s="24" t="s">
        <v>16</v>
      </c>
      <c r="F5" s="24" t="s">
        <v>17</v>
      </c>
      <c r="G5" s="24" t="s">
        <v>90</v>
      </c>
      <c r="H5" s="24" t="s">
        <v>18</v>
      </c>
      <c r="I5" s="7">
        <v>3</v>
      </c>
      <c r="J5" s="7">
        <v>4</v>
      </c>
      <c r="K5" s="7">
        <v>5</v>
      </c>
      <c r="L5" s="6"/>
      <c r="M5" s="18"/>
    </row>
    <row r="6" spans="1:13" ht="116" x14ac:dyDescent="0.3">
      <c r="A6" s="19">
        <v>2.2000000000000002</v>
      </c>
      <c r="B6" s="39"/>
      <c r="C6" s="97" t="s">
        <v>61</v>
      </c>
      <c r="D6" s="25" t="s">
        <v>91</v>
      </c>
      <c r="E6" s="25" t="s">
        <v>19</v>
      </c>
      <c r="F6" s="25" t="s">
        <v>92</v>
      </c>
      <c r="G6" s="25" t="s">
        <v>76</v>
      </c>
      <c r="H6" s="25" t="s">
        <v>20</v>
      </c>
      <c r="I6" s="10">
        <v>3</v>
      </c>
      <c r="J6" s="10">
        <v>4</v>
      </c>
      <c r="K6" s="10">
        <v>5</v>
      </c>
      <c r="L6" s="11"/>
      <c r="M6" s="10"/>
    </row>
    <row r="7" spans="1:13" ht="150" customHeight="1" x14ac:dyDescent="0.3">
      <c r="A7" s="17">
        <v>2.2999999999999998</v>
      </c>
      <c r="B7" s="39"/>
      <c r="C7" s="97" t="s">
        <v>21</v>
      </c>
      <c r="D7" s="24" t="s">
        <v>22</v>
      </c>
      <c r="E7" s="24" t="s">
        <v>23</v>
      </c>
      <c r="F7" s="24" t="s">
        <v>24</v>
      </c>
      <c r="G7" s="24" t="s">
        <v>93</v>
      </c>
      <c r="H7" s="24" t="s">
        <v>94</v>
      </c>
      <c r="I7" s="7">
        <v>3</v>
      </c>
      <c r="J7" s="7">
        <v>4</v>
      </c>
      <c r="K7" s="7">
        <v>5</v>
      </c>
      <c r="L7" s="6"/>
      <c r="M7" s="7"/>
    </row>
    <row r="8" spans="1:13" ht="136.5" customHeight="1" x14ac:dyDescent="0.3">
      <c r="A8" s="19">
        <v>2.4</v>
      </c>
      <c r="B8" s="40"/>
      <c r="C8" s="97" t="s">
        <v>25</v>
      </c>
      <c r="D8" s="25" t="s">
        <v>95</v>
      </c>
      <c r="E8" s="25" t="s">
        <v>26</v>
      </c>
      <c r="F8" s="25" t="s">
        <v>77</v>
      </c>
      <c r="G8" s="25" t="s">
        <v>27</v>
      </c>
      <c r="H8" s="25" t="s">
        <v>96</v>
      </c>
      <c r="I8" s="10">
        <v>3</v>
      </c>
      <c r="J8" s="10">
        <v>4</v>
      </c>
      <c r="K8" s="10">
        <v>5</v>
      </c>
      <c r="L8" s="9"/>
      <c r="M8" s="10"/>
    </row>
    <row r="9" spans="1:13" ht="125.5" customHeight="1" x14ac:dyDescent="0.3">
      <c r="A9" s="17">
        <v>2.5</v>
      </c>
      <c r="B9" s="30" t="s">
        <v>28</v>
      </c>
      <c r="C9" s="97" t="s">
        <v>29</v>
      </c>
      <c r="D9" s="24" t="s">
        <v>97</v>
      </c>
      <c r="E9" s="24" t="s">
        <v>98</v>
      </c>
      <c r="F9" s="24" t="s">
        <v>99</v>
      </c>
      <c r="G9" s="24" t="s">
        <v>30</v>
      </c>
      <c r="H9" s="24" t="s">
        <v>31</v>
      </c>
      <c r="I9" s="7">
        <v>3</v>
      </c>
      <c r="J9" s="7">
        <v>4</v>
      </c>
      <c r="K9" s="7">
        <v>5</v>
      </c>
      <c r="L9" s="20"/>
      <c r="M9" s="7"/>
    </row>
    <row r="10" spans="1:13" ht="116" x14ac:dyDescent="0.3">
      <c r="A10" s="19">
        <v>2.6</v>
      </c>
      <c r="B10" s="31"/>
      <c r="C10" s="97" t="s">
        <v>34</v>
      </c>
      <c r="D10" s="25" t="s">
        <v>110</v>
      </c>
      <c r="E10" s="25" t="s">
        <v>35</v>
      </c>
      <c r="F10" s="25" t="s">
        <v>111</v>
      </c>
      <c r="G10" s="25" t="s">
        <v>112</v>
      </c>
      <c r="H10" s="25" t="s">
        <v>113</v>
      </c>
      <c r="I10" s="10">
        <v>3</v>
      </c>
      <c r="J10" s="10">
        <v>4</v>
      </c>
      <c r="K10" s="10">
        <v>5</v>
      </c>
      <c r="L10" s="9"/>
      <c r="M10" s="10"/>
    </row>
    <row r="11" spans="1:13" ht="101.5" x14ac:dyDescent="0.3">
      <c r="A11" s="17">
        <v>2.7</v>
      </c>
      <c r="B11" s="31"/>
      <c r="C11" s="97" t="s">
        <v>65</v>
      </c>
      <c r="D11" s="24" t="s">
        <v>114</v>
      </c>
      <c r="E11" s="24" t="s">
        <v>62</v>
      </c>
      <c r="F11" s="24" t="s">
        <v>79</v>
      </c>
      <c r="G11" s="24" t="s">
        <v>115</v>
      </c>
      <c r="H11" s="24" t="s">
        <v>116</v>
      </c>
      <c r="I11" s="7">
        <v>3</v>
      </c>
      <c r="J11" s="7">
        <v>4</v>
      </c>
      <c r="K11" s="7">
        <v>5</v>
      </c>
      <c r="L11" s="6"/>
      <c r="M11" s="7"/>
    </row>
    <row r="12" spans="1:13" ht="174" x14ac:dyDescent="0.3">
      <c r="A12" s="98">
        <v>2.8</v>
      </c>
      <c r="B12" s="32"/>
      <c r="C12" s="97" t="s">
        <v>41</v>
      </c>
      <c r="D12" s="99" t="s">
        <v>42</v>
      </c>
      <c r="E12" s="99" t="s">
        <v>118</v>
      </c>
      <c r="F12" s="99" t="s">
        <v>43</v>
      </c>
      <c r="G12" s="99" t="s">
        <v>119</v>
      </c>
      <c r="H12" s="99" t="s">
        <v>120</v>
      </c>
      <c r="I12" s="10">
        <v>3</v>
      </c>
      <c r="J12" s="10">
        <v>4</v>
      </c>
      <c r="K12" s="10">
        <v>5</v>
      </c>
      <c r="L12" s="11"/>
      <c r="M12" s="100"/>
    </row>
    <row r="13" spans="1:13" ht="141.5" customHeight="1" x14ac:dyDescent="0.3">
      <c r="A13" s="17">
        <v>2.9</v>
      </c>
      <c r="B13" s="28" t="s">
        <v>48</v>
      </c>
      <c r="C13" s="97" t="s">
        <v>48</v>
      </c>
      <c r="D13" s="24" t="s">
        <v>124</v>
      </c>
      <c r="E13" s="24" t="s">
        <v>49</v>
      </c>
      <c r="F13" s="24" t="s">
        <v>125</v>
      </c>
      <c r="G13" s="24" t="s">
        <v>50</v>
      </c>
      <c r="H13" s="24" t="s">
        <v>126</v>
      </c>
      <c r="I13" s="7">
        <v>3</v>
      </c>
      <c r="J13" s="7">
        <v>4</v>
      </c>
      <c r="K13" s="7">
        <v>5</v>
      </c>
      <c r="L13" s="6"/>
      <c r="M13" s="7"/>
    </row>
    <row r="14" spans="1:13" ht="137.5" customHeight="1" x14ac:dyDescent="0.3">
      <c r="A14" s="21">
        <v>2.1</v>
      </c>
      <c r="B14" s="28" t="s">
        <v>51</v>
      </c>
      <c r="C14" s="97" t="s">
        <v>52</v>
      </c>
      <c r="D14" s="26" t="s">
        <v>53</v>
      </c>
      <c r="E14" s="26" t="s">
        <v>127</v>
      </c>
      <c r="F14" s="26" t="s">
        <v>128</v>
      </c>
      <c r="G14" s="26" t="s">
        <v>129</v>
      </c>
      <c r="H14" s="26" t="s">
        <v>130</v>
      </c>
      <c r="I14" s="10">
        <v>3</v>
      </c>
      <c r="J14" s="10">
        <v>4</v>
      </c>
      <c r="K14" s="10">
        <v>5</v>
      </c>
      <c r="L14" s="22"/>
      <c r="M14" s="10"/>
    </row>
    <row r="15" spans="1:13" ht="10" customHeight="1" x14ac:dyDescent="0.3"/>
  </sheetData>
  <mergeCells count="6">
    <mergeCell ref="A1:M1"/>
    <mergeCell ref="B2:H2"/>
    <mergeCell ref="A3:C4"/>
    <mergeCell ref="L3:M3"/>
    <mergeCell ref="B5:B8"/>
    <mergeCell ref="B9:B12"/>
  </mergeCells>
  <dataValidations count="1">
    <dataValidation type="list" allowBlank="1" showInputMessage="1" showErrorMessage="1" sqref="I5:K14" xr:uid="{200A9B82-C0E8-42A6-A709-AD1732A993E9}">
      <formula1>Estados2</formula1>
    </dataValidation>
  </dataValidations>
  <printOptions horizontalCentered="1" verticalCentered="1"/>
  <pageMargins left="0" right="0" top="0.39370078740157483" bottom="0.39370078740157483" header="0" footer="0"/>
  <pageSetup scale="1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326F9-3130-44D5-836A-C9A104FF712E}">
  <sheetPr>
    <pageSetUpPr fitToPage="1"/>
  </sheetPr>
  <dimension ref="A1:M15"/>
  <sheetViews>
    <sheetView showGridLines="0" zoomScaleNormal="100" zoomScalePageLayoutView="150" workbookViewId="0">
      <selection sqref="A1:M1"/>
    </sheetView>
  </sheetViews>
  <sheetFormatPr baseColWidth="10" defaultColWidth="11.453125" defaultRowHeight="13" x14ac:dyDescent="0.3"/>
  <cols>
    <col min="1" max="1" width="8.1796875" style="1" customWidth="1"/>
    <col min="2" max="2" width="15.08984375" style="1" customWidth="1"/>
    <col min="3" max="3" width="16.453125" style="1" customWidth="1"/>
    <col min="4" max="8" width="25.6328125" style="1" customWidth="1"/>
    <col min="9" max="11" width="10" style="1" customWidth="1"/>
    <col min="12" max="12" width="31" style="1" customWidth="1"/>
    <col min="13" max="13" width="14.1796875" style="1" customWidth="1"/>
    <col min="14" max="16384" width="11.453125" style="1"/>
  </cols>
  <sheetData>
    <row r="1" spans="1:13" ht="26" x14ac:dyDescent="0.3">
      <c r="A1" s="114" t="s">
        <v>66</v>
      </c>
      <c r="B1" s="115"/>
      <c r="C1" s="115"/>
      <c r="D1" s="115"/>
      <c r="E1" s="115"/>
      <c r="F1" s="115"/>
      <c r="G1" s="115"/>
      <c r="H1" s="115"/>
      <c r="I1" s="115"/>
      <c r="J1" s="115"/>
      <c r="K1" s="115"/>
      <c r="L1" s="115"/>
      <c r="M1" s="115"/>
    </row>
    <row r="2" spans="1:13" ht="10" customHeight="1" x14ac:dyDescent="0.3">
      <c r="A2" s="2"/>
      <c r="B2" s="33"/>
      <c r="C2" s="33"/>
      <c r="D2" s="33"/>
      <c r="E2" s="33"/>
      <c r="F2" s="33"/>
      <c r="G2" s="33"/>
      <c r="H2" s="33"/>
    </row>
    <row r="3" spans="1:13" ht="18.5" x14ac:dyDescent="0.45">
      <c r="A3" s="93" t="s">
        <v>164</v>
      </c>
      <c r="B3" s="93"/>
      <c r="C3" s="93"/>
      <c r="D3" s="94" t="s">
        <v>0</v>
      </c>
      <c r="E3" s="94" t="s">
        <v>70</v>
      </c>
      <c r="F3" s="94" t="s">
        <v>1</v>
      </c>
      <c r="G3" s="94" t="s">
        <v>71</v>
      </c>
      <c r="H3" s="94" t="s">
        <v>2</v>
      </c>
      <c r="I3" s="95" t="s">
        <v>3</v>
      </c>
      <c r="J3" s="95" t="s">
        <v>3</v>
      </c>
      <c r="K3" s="95" t="s">
        <v>3</v>
      </c>
      <c r="L3" s="96" t="s">
        <v>4</v>
      </c>
      <c r="M3" s="96"/>
    </row>
    <row r="4" spans="1:13" ht="21" x14ac:dyDescent="0.5">
      <c r="A4" s="93"/>
      <c r="B4" s="93"/>
      <c r="C4" s="93"/>
      <c r="D4" s="16">
        <v>1</v>
      </c>
      <c r="E4" s="16">
        <v>2</v>
      </c>
      <c r="F4" s="16">
        <v>3</v>
      </c>
      <c r="G4" s="16">
        <v>4</v>
      </c>
      <c r="H4" s="16">
        <v>5</v>
      </c>
      <c r="I4" s="4"/>
      <c r="J4" s="4"/>
      <c r="K4" s="4"/>
      <c r="L4" s="119" t="s">
        <v>5</v>
      </c>
      <c r="M4" s="119" t="s">
        <v>6</v>
      </c>
    </row>
    <row r="5" spans="1:13" ht="159.5" x14ac:dyDescent="0.3">
      <c r="A5" s="17">
        <v>2.1</v>
      </c>
      <c r="B5" s="38" t="s">
        <v>15</v>
      </c>
      <c r="C5" s="97" t="s">
        <v>67</v>
      </c>
      <c r="D5" s="24" t="s">
        <v>78</v>
      </c>
      <c r="E5" s="24" t="s">
        <v>16</v>
      </c>
      <c r="F5" s="24" t="s">
        <v>17</v>
      </c>
      <c r="G5" s="24" t="s">
        <v>90</v>
      </c>
      <c r="H5" s="24" t="s">
        <v>18</v>
      </c>
      <c r="I5" s="7">
        <v>3</v>
      </c>
      <c r="J5" s="7">
        <v>4</v>
      </c>
      <c r="K5" s="7">
        <v>5</v>
      </c>
      <c r="L5" s="6"/>
      <c r="M5" s="18"/>
    </row>
    <row r="6" spans="1:13" ht="116" x14ac:dyDescent="0.3">
      <c r="A6" s="19">
        <v>2.2000000000000002</v>
      </c>
      <c r="B6" s="39"/>
      <c r="C6" s="97" t="s">
        <v>61</v>
      </c>
      <c r="D6" s="25" t="s">
        <v>91</v>
      </c>
      <c r="E6" s="25" t="s">
        <v>19</v>
      </c>
      <c r="F6" s="25" t="s">
        <v>92</v>
      </c>
      <c r="G6" s="25" t="s">
        <v>76</v>
      </c>
      <c r="H6" s="25" t="s">
        <v>20</v>
      </c>
      <c r="I6" s="10">
        <v>3</v>
      </c>
      <c r="J6" s="10">
        <v>4</v>
      </c>
      <c r="K6" s="10">
        <v>5</v>
      </c>
      <c r="L6" s="11"/>
      <c r="M6" s="10"/>
    </row>
    <row r="7" spans="1:13" ht="150" customHeight="1" x14ac:dyDescent="0.3">
      <c r="A7" s="17">
        <v>2.2999999999999998</v>
      </c>
      <c r="B7" s="39"/>
      <c r="C7" s="97" t="s">
        <v>21</v>
      </c>
      <c r="D7" s="24" t="s">
        <v>22</v>
      </c>
      <c r="E7" s="24" t="s">
        <v>23</v>
      </c>
      <c r="F7" s="24" t="s">
        <v>24</v>
      </c>
      <c r="G7" s="24" t="s">
        <v>93</v>
      </c>
      <c r="H7" s="24" t="s">
        <v>94</v>
      </c>
      <c r="I7" s="7">
        <v>3</v>
      </c>
      <c r="J7" s="7">
        <v>4</v>
      </c>
      <c r="K7" s="7">
        <v>5</v>
      </c>
      <c r="L7" s="6"/>
      <c r="M7" s="7"/>
    </row>
    <row r="8" spans="1:13" ht="136.5" customHeight="1" x14ac:dyDescent="0.3">
      <c r="A8" s="19">
        <v>2.4</v>
      </c>
      <c r="B8" s="40"/>
      <c r="C8" s="97" t="s">
        <v>25</v>
      </c>
      <c r="D8" s="25" t="s">
        <v>95</v>
      </c>
      <c r="E8" s="25" t="s">
        <v>26</v>
      </c>
      <c r="F8" s="25" t="s">
        <v>77</v>
      </c>
      <c r="G8" s="25" t="s">
        <v>27</v>
      </c>
      <c r="H8" s="25" t="s">
        <v>96</v>
      </c>
      <c r="I8" s="10">
        <v>3</v>
      </c>
      <c r="J8" s="10">
        <v>4</v>
      </c>
      <c r="K8" s="10">
        <v>5</v>
      </c>
      <c r="L8" s="9"/>
      <c r="M8" s="10"/>
    </row>
    <row r="9" spans="1:13" ht="125.5" customHeight="1" x14ac:dyDescent="0.3">
      <c r="A9" s="17">
        <v>2.5</v>
      </c>
      <c r="B9" s="30" t="s">
        <v>28</v>
      </c>
      <c r="C9" s="97" t="s">
        <v>29</v>
      </c>
      <c r="D9" s="24" t="s">
        <v>97</v>
      </c>
      <c r="E9" s="24" t="s">
        <v>98</v>
      </c>
      <c r="F9" s="24" t="s">
        <v>99</v>
      </c>
      <c r="G9" s="24" t="s">
        <v>30</v>
      </c>
      <c r="H9" s="24" t="s">
        <v>31</v>
      </c>
      <c r="I9" s="7">
        <v>3</v>
      </c>
      <c r="J9" s="7">
        <v>4</v>
      </c>
      <c r="K9" s="7">
        <v>5</v>
      </c>
      <c r="L9" s="20"/>
      <c r="M9" s="7"/>
    </row>
    <row r="10" spans="1:13" ht="116" x14ac:dyDescent="0.3">
      <c r="A10" s="19">
        <v>2.6</v>
      </c>
      <c r="B10" s="31"/>
      <c r="C10" s="97" t="s">
        <v>34</v>
      </c>
      <c r="D10" s="25" t="s">
        <v>110</v>
      </c>
      <c r="E10" s="25" t="s">
        <v>35</v>
      </c>
      <c r="F10" s="25" t="s">
        <v>111</v>
      </c>
      <c r="G10" s="25" t="s">
        <v>112</v>
      </c>
      <c r="H10" s="25" t="s">
        <v>113</v>
      </c>
      <c r="I10" s="10">
        <v>3</v>
      </c>
      <c r="J10" s="10">
        <v>4</v>
      </c>
      <c r="K10" s="10">
        <v>5</v>
      </c>
      <c r="L10" s="9"/>
      <c r="M10" s="10"/>
    </row>
    <row r="11" spans="1:13" ht="101.5" x14ac:dyDescent="0.3">
      <c r="A11" s="17">
        <v>2.7</v>
      </c>
      <c r="B11" s="31"/>
      <c r="C11" s="97" t="s">
        <v>65</v>
      </c>
      <c r="D11" s="24" t="s">
        <v>114</v>
      </c>
      <c r="E11" s="24" t="s">
        <v>62</v>
      </c>
      <c r="F11" s="24" t="s">
        <v>79</v>
      </c>
      <c r="G11" s="24" t="s">
        <v>115</v>
      </c>
      <c r="H11" s="24" t="s">
        <v>116</v>
      </c>
      <c r="I11" s="7">
        <v>3</v>
      </c>
      <c r="J11" s="7">
        <v>4</v>
      </c>
      <c r="K11" s="7">
        <v>5</v>
      </c>
      <c r="L11" s="6"/>
      <c r="M11" s="7"/>
    </row>
    <row r="12" spans="1:13" ht="174" x14ac:dyDescent="0.3">
      <c r="A12" s="98">
        <v>2.8</v>
      </c>
      <c r="B12" s="32"/>
      <c r="C12" s="97" t="s">
        <v>41</v>
      </c>
      <c r="D12" s="99" t="s">
        <v>42</v>
      </c>
      <c r="E12" s="99" t="s">
        <v>118</v>
      </c>
      <c r="F12" s="99" t="s">
        <v>43</v>
      </c>
      <c r="G12" s="99" t="s">
        <v>119</v>
      </c>
      <c r="H12" s="99" t="s">
        <v>120</v>
      </c>
      <c r="I12" s="10">
        <v>3</v>
      </c>
      <c r="J12" s="10">
        <v>4</v>
      </c>
      <c r="K12" s="10">
        <v>5</v>
      </c>
      <c r="L12" s="11"/>
      <c r="M12" s="100"/>
    </row>
    <row r="13" spans="1:13" ht="141.5" customHeight="1" x14ac:dyDescent="0.3">
      <c r="A13" s="17">
        <v>2.9</v>
      </c>
      <c r="B13" s="28" t="s">
        <v>48</v>
      </c>
      <c r="C13" s="97" t="s">
        <v>48</v>
      </c>
      <c r="D13" s="24" t="s">
        <v>124</v>
      </c>
      <c r="E13" s="24" t="s">
        <v>49</v>
      </c>
      <c r="F13" s="24" t="s">
        <v>125</v>
      </c>
      <c r="G13" s="24" t="s">
        <v>50</v>
      </c>
      <c r="H13" s="24" t="s">
        <v>126</v>
      </c>
      <c r="I13" s="7">
        <v>3</v>
      </c>
      <c r="J13" s="7">
        <v>4</v>
      </c>
      <c r="K13" s="7">
        <v>5</v>
      </c>
      <c r="L13" s="6"/>
      <c r="M13" s="7"/>
    </row>
    <row r="14" spans="1:13" ht="137.5" customHeight="1" x14ac:dyDescent="0.3">
      <c r="A14" s="21">
        <v>2.1</v>
      </c>
      <c r="B14" s="28" t="s">
        <v>51</v>
      </c>
      <c r="C14" s="97" t="s">
        <v>52</v>
      </c>
      <c r="D14" s="26" t="s">
        <v>53</v>
      </c>
      <c r="E14" s="26" t="s">
        <v>127</v>
      </c>
      <c r="F14" s="26" t="s">
        <v>128</v>
      </c>
      <c r="G14" s="26" t="s">
        <v>129</v>
      </c>
      <c r="H14" s="26" t="s">
        <v>130</v>
      </c>
      <c r="I14" s="10">
        <v>3</v>
      </c>
      <c r="J14" s="10">
        <v>4</v>
      </c>
      <c r="K14" s="10">
        <v>5</v>
      </c>
      <c r="L14" s="22"/>
      <c r="M14" s="10"/>
    </row>
    <row r="15" spans="1:13" ht="10" customHeight="1" x14ac:dyDescent="0.3"/>
  </sheetData>
  <mergeCells count="6">
    <mergeCell ref="A1:M1"/>
    <mergeCell ref="B2:H2"/>
    <mergeCell ref="A3:C4"/>
    <mergeCell ref="L3:M3"/>
    <mergeCell ref="B5:B8"/>
    <mergeCell ref="B9:B12"/>
  </mergeCells>
  <dataValidations count="1">
    <dataValidation type="list" allowBlank="1" showInputMessage="1" showErrorMessage="1" sqref="I5:K14" xr:uid="{1CC50577-633E-49AD-B764-F7E6854AE30F}">
      <formula1>Estados2</formula1>
    </dataValidation>
  </dataValidations>
  <printOptions horizontalCentered="1" verticalCentered="1"/>
  <pageMargins left="0" right="0" top="0.39370078740157483" bottom="0.39370078740157483" header="0" footer="0"/>
  <pageSetup scale="1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00E7C-FA02-4F92-96B4-8E37657FBB42}">
  <sheetPr>
    <pageSetUpPr fitToPage="1"/>
  </sheetPr>
  <dimension ref="A1:M15"/>
  <sheetViews>
    <sheetView showGridLines="0" zoomScaleNormal="100" zoomScalePageLayoutView="150" workbookViewId="0">
      <selection sqref="A1:M1"/>
    </sheetView>
  </sheetViews>
  <sheetFormatPr baseColWidth="10" defaultColWidth="11.453125" defaultRowHeight="13" x14ac:dyDescent="0.3"/>
  <cols>
    <col min="1" max="1" width="8.1796875" style="1" customWidth="1"/>
    <col min="2" max="2" width="15.08984375" style="1" customWidth="1"/>
    <col min="3" max="3" width="16.453125" style="1" customWidth="1"/>
    <col min="4" max="8" width="25.6328125" style="1" customWidth="1"/>
    <col min="9" max="11" width="10" style="1" customWidth="1"/>
    <col min="12" max="12" width="31" style="1" customWidth="1"/>
    <col min="13" max="13" width="14.1796875" style="1" customWidth="1"/>
    <col min="14" max="16384" width="11.453125" style="1"/>
  </cols>
  <sheetData>
    <row r="1" spans="1:13" ht="26" x14ac:dyDescent="0.3">
      <c r="A1" s="114" t="s">
        <v>66</v>
      </c>
      <c r="B1" s="115"/>
      <c r="C1" s="115"/>
      <c r="D1" s="115"/>
      <c r="E1" s="115"/>
      <c r="F1" s="115"/>
      <c r="G1" s="115"/>
      <c r="H1" s="115"/>
      <c r="I1" s="115"/>
      <c r="J1" s="115"/>
      <c r="K1" s="115"/>
      <c r="L1" s="115"/>
      <c r="M1" s="115"/>
    </row>
    <row r="2" spans="1:13" ht="10" customHeight="1" x14ac:dyDescent="0.3">
      <c r="A2" s="2"/>
      <c r="B2" s="33"/>
      <c r="C2" s="33"/>
      <c r="D2" s="33"/>
      <c r="E2" s="33"/>
      <c r="F2" s="33"/>
      <c r="G2" s="33"/>
      <c r="H2" s="33"/>
    </row>
    <row r="3" spans="1:13" ht="18.5" x14ac:dyDescent="0.45">
      <c r="A3" s="93" t="s">
        <v>165</v>
      </c>
      <c r="B3" s="93"/>
      <c r="C3" s="93"/>
      <c r="D3" s="94" t="s">
        <v>0</v>
      </c>
      <c r="E3" s="94" t="s">
        <v>70</v>
      </c>
      <c r="F3" s="94" t="s">
        <v>1</v>
      </c>
      <c r="G3" s="94" t="s">
        <v>71</v>
      </c>
      <c r="H3" s="94" t="s">
        <v>2</v>
      </c>
      <c r="I3" s="95" t="s">
        <v>3</v>
      </c>
      <c r="J3" s="95" t="s">
        <v>3</v>
      </c>
      <c r="K3" s="95" t="s">
        <v>3</v>
      </c>
      <c r="L3" s="96" t="s">
        <v>4</v>
      </c>
      <c r="M3" s="96"/>
    </row>
    <row r="4" spans="1:13" ht="21" x14ac:dyDescent="0.5">
      <c r="A4" s="93"/>
      <c r="B4" s="93"/>
      <c r="C4" s="93"/>
      <c r="D4" s="16">
        <v>1</v>
      </c>
      <c r="E4" s="16">
        <v>2</v>
      </c>
      <c r="F4" s="16">
        <v>3</v>
      </c>
      <c r="G4" s="16">
        <v>4</v>
      </c>
      <c r="H4" s="16">
        <v>5</v>
      </c>
      <c r="I4" s="4"/>
      <c r="J4" s="4"/>
      <c r="K4" s="4"/>
      <c r="L4" s="119" t="s">
        <v>5</v>
      </c>
      <c r="M4" s="119" t="s">
        <v>6</v>
      </c>
    </row>
    <row r="5" spans="1:13" ht="159.5" x14ac:dyDescent="0.3">
      <c r="A5" s="17">
        <v>2.1</v>
      </c>
      <c r="B5" s="38" t="s">
        <v>15</v>
      </c>
      <c r="C5" s="97" t="s">
        <v>67</v>
      </c>
      <c r="D5" s="24" t="s">
        <v>78</v>
      </c>
      <c r="E5" s="24" t="s">
        <v>16</v>
      </c>
      <c r="F5" s="24" t="s">
        <v>17</v>
      </c>
      <c r="G5" s="24" t="s">
        <v>90</v>
      </c>
      <c r="H5" s="24" t="s">
        <v>18</v>
      </c>
      <c r="I5" s="7">
        <v>3</v>
      </c>
      <c r="J5" s="7">
        <v>4</v>
      </c>
      <c r="K5" s="7">
        <v>5</v>
      </c>
      <c r="L5" s="6"/>
      <c r="M5" s="18"/>
    </row>
    <row r="6" spans="1:13" ht="116" x14ac:dyDescent="0.3">
      <c r="A6" s="19">
        <v>2.2000000000000002</v>
      </c>
      <c r="B6" s="39"/>
      <c r="C6" s="97" t="s">
        <v>61</v>
      </c>
      <c r="D6" s="25" t="s">
        <v>91</v>
      </c>
      <c r="E6" s="25" t="s">
        <v>19</v>
      </c>
      <c r="F6" s="25" t="s">
        <v>92</v>
      </c>
      <c r="G6" s="25" t="s">
        <v>76</v>
      </c>
      <c r="H6" s="25" t="s">
        <v>20</v>
      </c>
      <c r="I6" s="10">
        <v>3</v>
      </c>
      <c r="J6" s="10">
        <v>4</v>
      </c>
      <c r="K6" s="10">
        <v>5</v>
      </c>
      <c r="L6" s="11"/>
      <c r="M6" s="10"/>
    </row>
    <row r="7" spans="1:13" ht="150" customHeight="1" x14ac:dyDescent="0.3">
      <c r="A7" s="17">
        <v>2.2999999999999998</v>
      </c>
      <c r="B7" s="39"/>
      <c r="C7" s="97" t="s">
        <v>21</v>
      </c>
      <c r="D7" s="24" t="s">
        <v>22</v>
      </c>
      <c r="E7" s="24" t="s">
        <v>23</v>
      </c>
      <c r="F7" s="24" t="s">
        <v>24</v>
      </c>
      <c r="G7" s="24" t="s">
        <v>93</v>
      </c>
      <c r="H7" s="24" t="s">
        <v>94</v>
      </c>
      <c r="I7" s="7">
        <v>3</v>
      </c>
      <c r="J7" s="7">
        <v>4</v>
      </c>
      <c r="K7" s="7">
        <v>5</v>
      </c>
      <c r="L7" s="6"/>
      <c r="M7" s="7"/>
    </row>
    <row r="8" spans="1:13" ht="136.5" customHeight="1" x14ac:dyDescent="0.3">
      <c r="A8" s="19">
        <v>2.4</v>
      </c>
      <c r="B8" s="40"/>
      <c r="C8" s="97" t="s">
        <v>25</v>
      </c>
      <c r="D8" s="25" t="s">
        <v>95</v>
      </c>
      <c r="E8" s="25" t="s">
        <v>26</v>
      </c>
      <c r="F8" s="25" t="s">
        <v>77</v>
      </c>
      <c r="G8" s="25" t="s">
        <v>27</v>
      </c>
      <c r="H8" s="25" t="s">
        <v>96</v>
      </c>
      <c r="I8" s="10">
        <v>3</v>
      </c>
      <c r="J8" s="10">
        <v>4</v>
      </c>
      <c r="K8" s="10">
        <v>5</v>
      </c>
      <c r="L8" s="9"/>
      <c r="M8" s="10"/>
    </row>
    <row r="9" spans="1:13" ht="125.5" customHeight="1" x14ac:dyDescent="0.3">
      <c r="A9" s="17">
        <v>2.5</v>
      </c>
      <c r="B9" s="30" t="s">
        <v>28</v>
      </c>
      <c r="C9" s="97" t="s">
        <v>29</v>
      </c>
      <c r="D9" s="24" t="s">
        <v>97</v>
      </c>
      <c r="E9" s="24" t="s">
        <v>98</v>
      </c>
      <c r="F9" s="24" t="s">
        <v>99</v>
      </c>
      <c r="G9" s="24" t="s">
        <v>30</v>
      </c>
      <c r="H9" s="24" t="s">
        <v>31</v>
      </c>
      <c r="I9" s="7">
        <v>3</v>
      </c>
      <c r="J9" s="7">
        <v>4</v>
      </c>
      <c r="K9" s="7">
        <v>5</v>
      </c>
      <c r="L9" s="20"/>
      <c r="M9" s="7"/>
    </row>
    <row r="10" spans="1:13" ht="116" x14ac:dyDescent="0.3">
      <c r="A10" s="19">
        <v>2.6</v>
      </c>
      <c r="B10" s="31"/>
      <c r="C10" s="97" t="s">
        <v>34</v>
      </c>
      <c r="D10" s="25" t="s">
        <v>110</v>
      </c>
      <c r="E10" s="25" t="s">
        <v>35</v>
      </c>
      <c r="F10" s="25" t="s">
        <v>111</v>
      </c>
      <c r="G10" s="25" t="s">
        <v>112</v>
      </c>
      <c r="H10" s="25" t="s">
        <v>113</v>
      </c>
      <c r="I10" s="10">
        <v>3</v>
      </c>
      <c r="J10" s="10">
        <v>4</v>
      </c>
      <c r="K10" s="10">
        <v>5</v>
      </c>
      <c r="L10" s="9"/>
      <c r="M10" s="10"/>
    </row>
    <row r="11" spans="1:13" ht="101.5" x14ac:dyDescent="0.3">
      <c r="A11" s="17">
        <v>2.7</v>
      </c>
      <c r="B11" s="31"/>
      <c r="C11" s="97" t="s">
        <v>65</v>
      </c>
      <c r="D11" s="24" t="s">
        <v>114</v>
      </c>
      <c r="E11" s="24" t="s">
        <v>62</v>
      </c>
      <c r="F11" s="24" t="s">
        <v>79</v>
      </c>
      <c r="G11" s="24" t="s">
        <v>115</v>
      </c>
      <c r="H11" s="24" t="s">
        <v>116</v>
      </c>
      <c r="I11" s="7">
        <v>3</v>
      </c>
      <c r="J11" s="7">
        <v>4</v>
      </c>
      <c r="K11" s="7">
        <v>5</v>
      </c>
      <c r="L11" s="6"/>
      <c r="M11" s="7"/>
    </row>
    <row r="12" spans="1:13" ht="174" x14ac:dyDescent="0.3">
      <c r="A12" s="98">
        <v>2.8</v>
      </c>
      <c r="B12" s="32"/>
      <c r="C12" s="97" t="s">
        <v>41</v>
      </c>
      <c r="D12" s="99" t="s">
        <v>42</v>
      </c>
      <c r="E12" s="99" t="s">
        <v>118</v>
      </c>
      <c r="F12" s="99" t="s">
        <v>43</v>
      </c>
      <c r="G12" s="99" t="s">
        <v>119</v>
      </c>
      <c r="H12" s="99" t="s">
        <v>120</v>
      </c>
      <c r="I12" s="10">
        <v>3</v>
      </c>
      <c r="J12" s="10">
        <v>4</v>
      </c>
      <c r="K12" s="10">
        <v>5</v>
      </c>
      <c r="L12" s="11"/>
      <c r="M12" s="100"/>
    </row>
    <row r="13" spans="1:13" ht="141.5" customHeight="1" x14ac:dyDescent="0.3">
      <c r="A13" s="17">
        <v>2.9</v>
      </c>
      <c r="B13" s="28" t="s">
        <v>48</v>
      </c>
      <c r="C13" s="97" t="s">
        <v>48</v>
      </c>
      <c r="D13" s="24" t="s">
        <v>124</v>
      </c>
      <c r="E13" s="24" t="s">
        <v>49</v>
      </c>
      <c r="F13" s="24" t="s">
        <v>125</v>
      </c>
      <c r="G13" s="24" t="s">
        <v>50</v>
      </c>
      <c r="H13" s="24" t="s">
        <v>126</v>
      </c>
      <c r="I13" s="7">
        <v>3</v>
      </c>
      <c r="J13" s="7">
        <v>4</v>
      </c>
      <c r="K13" s="7">
        <v>5</v>
      </c>
      <c r="L13" s="6"/>
      <c r="M13" s="7"/>
    </row>
    <row r="14" spans="1:13" ht="137.5" customHeight="1" x14ac:dyDescent="0.3">
      <c r="A14" s="21">
        <v>2.1</v>
      </c>
      <c r="B14" s="28" t="s">
        <v>51</v>
      </c>
      <c r="C14" s="97" t="s">
        <v>52</v>
      </c>
      <c r="D14" s="26" t="s">
        <v>53</v>
      </c>
      <c r="E14" s="26" t="s">
        <v>127</v>
      </c>
      <c r="F14" s="26" t="s">
        <v>128</v>
      </c>
      <c r="G14" s="26" t="s">
        <v>129</v>
      </c>
      <c r="H14" s="26" t="s">
        <v>130</v>
      </c>
      <c r="I14" s="10">
        <v>3</v>
      </c>
      <c r="J14" s="10">
        <v>4</v>
      </c>
      <c r="K14" s="10">
        <v>5</v>
      </c>
      <c r="L14" s="22"/>
      <c r="M14" s="10"/>
    </row>
    <row r="15" spans="1:13" ht="10" customHeight="1" x14ac:dyDescent="0.3"/>
  </sheetData>
  <mergeCells count="6">
    <mergeCell ref="A1:M1"/>
    <mergeCell ref="B2:H2"/>
    <mergeCell ref="A3:C4"/>
    <mergeCell ref="L3:M3"/>
    <mergeCell ref="B5:B8"/>
    <mergeCell ref="B9:B12"/>
  </mergeCells>
  <dataValidations count="1">
    <dataValidation type="list" allowBlank="1" showInputMessage="1" showErrorMessage="1" sqref="I5:K14" xr:uid="{03F55A58-1CF9-4D28-B2C3-C09D6DAFE3A0}">
      <formula1>Estados2</formula1>
    </dataValidation>
  </dataValidations>
  <printOptions horizontalCentered="1" verticalCentered="1"/>
  <pageMargins left="0" right="0" top="0.39370078740157483" bottom="0.39370078740157483" header="0" footer="0"/>
  <pageSetup scale="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C66A9-33D1-497A-A77C-7283B0634106}">
  <sheetPr>
    <pageSetUpPr fitToPage="1"/>
  </sheetPr>
  <dimension ref="A1:M15"/>
  <sheetViews>
    <sheetView showGridLines="0" zoomScaleNormal="100" zoomScalePageLayoutView="150" workbookViewId="0">
      <selection sqref="A1:M1"/>
    </sheetView>
  </sheetViews>
  <sheetFormatPr baseColWidth="10" defaultColWidth="11.453125" defaultRowHeight="13" x14ac:dyDescent="0.3"/>
  <cols>
    <col min="1" max="1" width="8.1796875" style="1" customWidth="1"/>
    <col min="2" max="2" width="15.08984375" style="1" customWidth="1"/>
    <col min="3" max="3" width="16.453125" style="1" customWidth="1"/>
    <col min="4" max="8" width="25.6328125" style="1" customWidth="1"/>
    <col min="9" max="11" width="10" style="1" customWidth="1"/>
    <col min="12" max="12" width="31" style="1" customWidth="1"/>
    <col min="13" max="13" width="14.1796875" style="1" customWidth="1"/>
    <col min="14" max="16384" width="11.453125" style="1"/>
  </cols>
  <sheetData>
    <row r="1" spans="1:13" ht="26" x14ac:dyDescent="0.3">
      <c r="A1" s="114" t="s">
        <v>66</v>
      </c>
      <c r="B1" s="115"/>
      <c r="C1" s="115"/>
      <c r="D1" s="115"/>
      <c r="E1" s="115"/>
      <c r="F1" s="115"/>
      <c r="G1" s="115"/>
      <c r="H1" s="115"/>
      <c r="I1" s="115"/>
      <c r="J1" s="115"/>
      <c r="K1" s="115"/>
      <c r="L1" s="115"/>
      <c r="M1" s="115"/>
    </row>
    <row r="2" spans="1:13" ht="10" customHeight="1" x14ac:dyDescent="0.3">
      <c r="A2" s="2"/>
      <c r="B2" s="33"/>
      <c r="C2" s="33"/>
      <c r="D2" s="33"/>
      <c r="E2" s="33"/>
      <c r="F2" s="33"/>
      <c r="G2" s="33"/>
      <c r="H2" s="33"/>
    </row>
    <row r="3" spans="1:13" ht="18.5" x14ac:dyDescent="0.45">
      <c r="A3" s="93" t="s">
        <v>166</v>
      </c>
      <c r="B3" s="93"/>
      <c r="C3" s="93"/>
      <c r="D3" s="94" t="s">
        <v>0</v>
      </c>
      <c r="E3" s="94" t="s">
        <v>70</v>
      </c>
      <c r="F3" s="94" t="s">
        <v>1</v>
      </c>
      <c r="G3" s="94" t="s">
        <v>71</v>
      </c>
      <c r="H3" s="94" t="s">
        <v>2</v>
      </c>
      <c r="I3" s="95" t="s">
        <v>3</v>
      </c>
      <c r="J3" s="95" t="s">
        <v>3</v>
      </c>
      <c r="K3" s="95" t="s">
        <v>3</v>
      </c>
      <c r="L3" s="96" t="s">
        <v>4</v>
      </c>
      <c r="M3" s="96"/>
    </row>
    <row r="4" spans="1:13" ht="21" x14ac:dyDescent="0.5">
      <c r="A4" s="93"/>
      <c r="B4" s="93"/>
      <c r="C4" s="93"/>
      <c r="D4" s="16">
        <v>1</v>
      </c>
      <c r="E4" s="16">
        <v>2</v>
      </c>
      <c r="F4" s="16">
        <v>3</v>
      </c>
      <c r="G4" s="16">
        <v>4</v>
      </c>
      <c r="H4" s="16">
        <v>5</v>
      </c>
      <c r="I4" s="4"/>
      <c r="J4" s="4"/>
      <c r="K4" s="4"/>
      <c r="L4" s="119" t="s">
        <v>5</v>
      </c>
      <c r="M4" s="119" t="s">
        <v>6</v>
      </c>
    </row>
    <row r="5" spans="1:13" ht="159.5" x14ac:dyDescent="0.3">
      <c r="A5" s="17">
        <v>2.1</v>
      </c>
      <c r="B5" s="38" t="s">
        <v>15</v>
      </c>
      <c r="C5" s="97" t="s">
        <v>67</v>
      </c>
      <c r="D5" s="24" t="s">
        <v>78</v>
      </c>
      <c r="E5" s="24" t="s">
        <v>16</v>
      </c>
      <c r="F5" s="24" t="s">
        <v>17</v>
      </c>
      <c r="G5" s="24" t="s">
        <v>90</v>
      </c>
      <c r="H5" s="24" t="s">
        <v>18</v>
      </c>
      <c r="I5" s="7">
        <v>3</v>
      </c>
      <c r="J5" s="7">
        <v>4</v>
      </c>
      <c r="K5" s="7">
        <v>5</v>
      </c>
      <c r="L5" s="6"/>
      <c r="M5" s="18"/>
    </row>
    <row r="6" spans="1:13" ht="116" x14ac:dyDescent="0.3">
      <c r="A6" s="19">
        <v>2.2000000000000002</v>
      </c>
      <c r="B6" s="39"/>
      <c r="C6" s="97" t="s">
        <v>61</v>
      </c>
      <c r="D6" s="25" t="s">
        <v>91</v>
      </c>
      <c r="E6" s="25" t="s">
        <v>19</v>
      </c>
      <c r="F6" s="25" t="s">
        <v>92</v>
      </c>
      <c r="G6" s="25" t="s">
        <v>76</v>
      </c>
      <c r="H6" s="25" t="s">
        <v>20</v>
      </c>
      <c r="I6" s="10">
        <v>3</v>
      </c>
      <c r="J6" s="10">
        <v>4</v>
      </c>
      <c r="K6" s="10">
        <v>5</v>
      </c>
      <c r="L6" s="11"/>
      <c r="M6" s="10"/>
    </row>
    <row r="7" spans="1:13" ht="150" customHeight="1" x14ac:dyDescent="0.3">
      <c r="A7" s="17">
        <v>2.2999999999999998</v>
      </c>
      <c r="B7" s="39"/>
      <c r="C7" s="97" t="s">
        <v>21</v>
      </c>
      <c r="D7" s="24" t="s">
        <v>22</v>
      </c>
      <c r="E7" s="24" t="s">
        <v>23</v>
      </c>
      <c r="F7" s="24" t="s">
        <v>24</v>
      </c>
      <c r="G7" s="24" t="s">
        <v>93</v>
      </c>
      <c r="H7" s="24" t="s">
        <v>94</v>
      </c>
      <c r="I7" s="7">
        <v>3</v>
      </c>
      <c r="J7" s="7">
        <v>4</v>
      </c>
      <c r="K7" s="7">
        <v>5</v>
      </c>
      <c r="L7" s="6"/>
      <c r="M7" s="7"/>
    </row>
    <row r="8" spans="1:13" ht="136.5" customHeight="1" x14ac:dyDescent="0.3">
      <c r="A8" s="19">
        <v>2.4</v>
      </c>
      <c r="B8" s="40"/>
      <c r="C8" s="97" t="s">
        <v>25</v>
      </c>
      <c r="D8" s="25" t="s">
        <v>95</v>
      </c>
      <c r="E8" s="25" t="s">
        <v>26</v>
      </c>
      <c r="F8" s="25" t="s">
        <v>77</v>
      </c>
      <c r="G8" s="25" t="s">
        <v>27</v>
      </c>
      <c r="H8" s="25" t="s">
        <v>96</v>
      </c>
      <c r="I8" s="10">
        <v>3</v>
      </c>
      <c r="J8" s="10">
        <v>4</v>
      </c>
      <c r="K8" s="10">
        <v>5</v>
      </c>
      <c r="L8" s="9"/>
      <c r="M8" s="10"/>
    </row>
    <row r="9" spans="1:13" ht="125.5" customHeight="1" x14ac:dyDescent="0.3">
      <c r="A9" s="17">
        <v>2.5</v>
      </c>
      <c r="B9" s="30" t="s">
        <v>28</v>
      </c>
      <c r="C9" s="97" t="s">
        <v>29</v>
      </c>
      <c r="D9" s="24" t="s">
        <v>97</v>
      </c>
      <c r="E9" s="24" t="s">
        <v>98</v>
      </c>
      <c r="F9" s="24" t="s">
        <v>99</v>
      </c>
      <c r="G9" s="24" t="s">
        <v>30</v>
      </c>
      <c r="H9" s="24" t="s">
        <v>31</v>
      </c>
      <c r="I9" s="7">
        <v>3</v>
      </c>
      <c r="J9" s="7">
        <v>4</v>
      </c>
      <c r="K9" s="7">
        <v>5</v>
      </c>
      <c r="L9" s="20"/>
      <c r="M9" s="7"/>
    </row>
    <row r="10" spans="1:13" ht="116" x14ac:dyDescent="0.3">
      <c r="A10" s="19">
        <v>2.6</v>
      </c>
      <c r="B10" s="31"/>
      <c r="C10" s="97" t="s">
        <v>34</v>
      </c>
      <c r="D10" s="25" t="s">
        <v>110</v>
      </c>
      <c r="E10" s="25" t="s">
        <v>35</v>
      </c>
      <c r="F10" s="25" t="s">
        <v>111</v>
      </c>
      <c r="G10" s="25" t="s">
        <v>112</v>
      </c>
      <c r="H10" s="25" t="s">
        <v>113</v>
      </c>
      <c r="I10" s="10">
        <v>3</v>
      </c>
      <c r="J10" s="10">
        <v>4</v>
      </c>
      <c r="K10" s="10">
        <v>5</v>
      </c>
      <c r="L10" s="9"/>
      <c r="M10" s="10"/>
    </row>
    <row r="11" spans="1:13" ht="101.5" x14ac:dyDescent="0.3">
      <c r="A11" s="17">
        <v>2.7</v>
      </c>
      <c r="B11" s="31"/>
      <c r="C11" s="97" t="s">
        <v>65</v>
      </c>
      <c r="D11" s="24" t="s">
        <v>114</v>
      </c>
      <c r="E11" s="24" t="s">
        <v>62</v>
      </c>
      <c r="F11" s="24" t="s">
        <v>79</v>
      </c>
      <c r="G11" s="24" t="s">
        <v>115</v>
      </c>
      <c r="H11" s="24" t="s">
        <v>116</v>
      </c>
      <c r="I11" s="7">
        <v>3</v>
      </c>
      <c r="J11" s="7">
        <v>4</v>
      </c>
      <c r="K11" s="7">
        <v>5</v>
      </c>
      <c r="L11" s="6"/>
      <c r="M11" s="7"/>
    </row>
    <row r="12" spans="1:13" ht="174" x14ac:dyDescent="0.3">
      <c r="A12" s="98">
        <v>2.8</v>
      </c>
      <c r="B12" s="32"/>
      <c r="C12" s="97" t="s">
        <v>41</v>
      </c>
      <c r="D12" s="99" t="s">
        <v>42</v>
      </c>
      <c r="E12" s="99" t="s">
        <v>118</v>
      </c>
      <c r="F12" s="99" t="s">
        <v>43</v>
      </c>
      <c r="G12" s="99" t="s">
        <v>119</v>
      </c>
      <c r="H12" s="99" t="s">
        <v>120</v>
      </c>
      <c r="I12" s="10">
        <v>3</v>
      </c>
      <c r="J12" s="10">
        <v>4</v>
      </c>
      <c r="K12" s="10">
        <v>5</v>
      </c>
      <c r="L12" s="11"/>
      <c r="M12" s="100"/>
    </row>
    <row r="13" spans="1:13" ht="141.5" customHeight="1" x14ac:dyDescent="0.3">
      <c r="A13" s="17">
        <v>2.9</v>
      </c>
      <c r="B13" s="28" t="s">
        <v>48</v>
      </c>
      <c r="C13" s="97" t="s">
        <v>48</v>
      </c>
      <c r="D13" s="24" t="s">
        <v>124</v>
      </c>
      <c r="E13" s="24" t="s">
        <v>49</v>
      </c>
      <c r="F13" s="24" t="s">
        <v>125</v>
      </c>
      <c r="G13" s="24" t="s">
        <v>50</v>
      </c>
      <c r="H13" s="24" t="s">
        <v>126</v>
      </c>
      <c r="I13" s="7">
        <v>3</v>
      </c>
      <c r="J13" s="7">
        <v>4</v>
      </c>
      <c r="K13" s="7">
        <v>5</v>
      </c>
      <c r="L13" s="6"/>
      <c r="M13" s="7"/>
    </row>
    <row r="14" spans="1:13" ht="137.5" customHeight="1" x14ac:dyDescent="0.3">
      <c r="A14" s="21">
        <v>2.1</v>
      </c>
      <c r="B14" s="28" t="s">
        <v>51</v>
      </c>
      <c r="C14" s="97" t="s">
        <v>52</v>
      </c>
      <c r="D14" s="26" t="s">
        <v>53</v>
      </c>
      <c r="E14" s="26" t="s">
        <v>127</v>
      </c>
      <c r="F14" s="26" t="s">
        <v>128</v>
      </c>
      <c r="G14" s="26" t="s">
        <v>129</v>
      </c>
      <c r="H14" s="26" t="s">
        <v>130</v>
      </c>
      <c r="I14" s="10">
        <v>3</v>
      </c>
      <c r="J14" s="10">
        <v>4</v>
      </c>
      <c r="K14" s="10">
        <v>5</v>
      </c>
      <c r="L14" s="22"/>
      <c r="M14" s="10"/>
    </row>
    <row r="15" spans="1:13" ht="10" customHeight="1" x14ac:dyDescent="0.3"/>
  </sheetData>
  <mergeCells count="6">
    <mergeCell ref="A1:M1"/>
    <mergeCell ref="B2:H2"/>
    <mergeCell ref="A3:C4"/>
    <mergeCell ref="L3:M3"/>
    <mergeCell ref="B5:B8"/>
    <mergeCell ref="B9:B12"/>
  </mergeCells>
  <dataValidations count="1">
    <dataValidation type="list" allowBlank="1" showInputMessage="1" showErrorMessage="1" sqref="I5:K14" xr:uid="{BE6B5D50-3F2C-406F-A9BB-DD097D6AD70B}">
      <formula1>Estados2</formula1>
    </dataValidation>
  </dataValidations>
  <printOptions horizontalCentered="1" verticalCentered="1"/>
  <pageMargins left="0" right="0" top="0.39370078740157483" bottom="0.39370078740157483" header="0" footer="0"/>
  <pageSetup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EF1C6-D143-4263-855C-8E9D6E9FE561}">
  <sheetPr>
    <pageSetUpPr fitToPage="1"/>
  </sheetPr>
  <dimension ref="A1:M15"/>
  <sheetViews>
    <sheetView showGridLines="0" zoomScaleNormal="100" zoomScalePageLayoutView="150" workbookViewId="0">
      <selection sqref="A1:M1"/>
    </sheetView>
  </sheetViews>
  <sheetFormatPr baseColWidth="10" defaultColWidth="11.453125" defaultRowHeight="13" x14ac:dyDescent="0.3"/>
  <cols>
    <col min="1" max="1" width="8.1796875" style="1" customWidth="1"/>
    <col min="2" max="2" width="15.08984375" style="1" customWidth="1"/>
    <col min="3" max="3" width="16.453125" style="1" customWidth="1"/>
    <col min="4" max="8" width="25.6328125" style="1" customWidth="1"/>
    <col min="9" max="11" width="10" style="1" customWidth="1"/>
    <col min="12" max="12" width="31" style="1" customWidth="1"/>
    <col min="13" max="13" width="14.1796875" style="1" customWidth="1"/>
    <col min="14" max="16384" width="11.453125" style="1"/>
  </cols>
  <sheetData>
    <row r="1" spans="1:13" ht="26" x14ac:dyDescent="0.3">
      <c r="A1" s="114" t="s">
        <v>66</v>
      </c>
      <c r="B1" s="115"/>
      <c r="C1" s="115"/>
      <c r="D1" s="115"/>
      <c r="E1" s="115"/>
      <c r="F1" s="115"/>
      <c r="G1" s="115"/>
      <c r="H1" s="115"/>
      <c r="I1" s="115"/>
      <c r="J1" s="115"/>
      <c r="K1" s="115"/>
      <c r="L1" s="115"/>
      <c r="M1" s="115"/>
    </row>
    <row r="2" spans="1:13" ht="10" customHeight="1" x14ac:dyDescent="0.3">
      <c r="A2" s="2"/>
      <c r="B2" s="33"/>
      <c r="C2" s="33"/>
      <c r="D2" s="33"/>
      <c r="E2" s="33"/>
      <c r="F2" s="33"/>
      <c r="G2" s="33"/>
      <c r="H2" s="33"/>
    </row>
    <row r="3" spans="1:13" ht="18.5" x14ac:dyDescent="0.45">
      <c r="A3" s="93" t="s">
        <v>167</v>
      </c>
      <c r="B3" s="93"/>
      <c r="C3" s="93"/>
      <c r="D3" s="94" t="s">
        <v>0</v>
      </c>
      <c r="E3" s="94" t="s">
        <v>70</v>
      </c>
      <c r="F3" s="94" t="s">
        <v>1</v>
      </c>
      <c r="G3" s="94" t="s">
        <v>71</v>
      </c>
      <c r="H3" s="94" t="s">
        <v>2</v>
      </c>
      <c r="I3" s="95" t="s">
        <v>3</v>
      </c>
      <c r="J3" s="95" t="s">
        <v>3</v>
      </c>
      <c r="K3" s="95" t="s">
        <v>3</v>
      </c>
      <c r="L3" s="96" t="s">
        <v>4</v>
      </c>
      <c r="M3" s="96"/>
    </row>
    <row r="4" spans="1:13" ht="21" x14ac:dyDescent="0.5">
      <c r="A4" s="93"/>
      <c r="B4" s="93"/>
      <c r="C4" s="93"/>
      <c r="D4" s="16">
        <v>1</v>
      </c>
      <c r="E4" s="16">
        <v>2</v>
      </c>
      <c r="F4" s="16">
        <v>3</v>
      </c>
      <c r="G4" s="16">
        <v>4</v>
      </c>
      <c r="H4" s="16">
        <v>5</v>
      </c>
      <c r="I4" s="4"/>
      <c r="J4" s="4"/>
      <c r="K4" s="4"/>
      <c r="L4" s="119" t="s">
        <v>5</v>
      </c>
      <c r="M4" s="119" t="s">
        <v>6</v>
      </c>
    </row>
    <row r="5" spans="1:13" ht="159.5" x14ac:dyDescent="0.3">
      <c r="A5" s="17">
        <v>2.1</v>
      </c>
      <c r="B5" s="38" t="s">
        <v>15</v>
      </c>
      <c r="C5" s="97" t="s">
        <v>67</v>
      </c>
      <c r="D5" s="24" t="s">
        <v>78</v>
      </c>
      <c r="E5" s="24" t="s">
        <v>16</v>
      </c>
      <c r="F5" s="24" t="s">
        <v>17</v>
      </c>
      <c r="G5" s="24" t="s">
        <v>90</v>
      </c>
      <c r="H5" s="24" t="s">
        <v>18</v>
      </c>
      <c r="I5" s="7">
        <v>3</v>
      </c>
      <c r="J5" s="7">
        <v>4</v>
      </c>
      <c r="K5" s="7">
        <v>5</v>
      </c>
      <c r="L5" s="6"/>
      <c r="M5" s="18"/>
    </row>
    <row r="6" spans="1:13" ht="116" x14ac:dyDescent="0.3">
      <c r="A6" s="19">
        <v>2.2000000000000002</v>
      </c>
      <c r="B6" s="39"/>
      <c r="C6" s="97" t="s">
        <v>61</v>
      </c>
      <c r="D6" s="25" t="s">
        <v>91</v>
      </c>
      <c r="E6" s="25" t="s">
        <v>19</v>
      </c>
      <c r="F6" s="25" t="s">
        <v>92</v>
      </c>
      <c r="G6" s="25" t="s">
        <v>76</v>
      </c>
      <c r="H6" s="25" t="s">
        <v>20</v>
      </c>
      <c r="I6" s="10">
        <v>3</v>
      </c>
      <c r="J6" s="10">
        <v>4</v>
      </c>
      <c r="K6" s="10">
        <v>5</v>
      </c>
      <c r="L6" s="11"/>
      <c r="M6" s="10"/>
    </row>
    <row r="7" spans="1:13" ht="150" customHeight="1" x14ac:dyDescent="0.3">
      <c r="A7" s="17">
        <v>2.2999999999999998</v>
      </c>
      <c r="B7" s="39"/>
      <c r="C7" s="97" t="s">
        <v>21</v>
      </c>
      <c r="D7" s="24" t="s">
        <v>22</v>
      </c>
      <c r="E7" s="24" t="s">
        <v>23</v>
      </c>
      <c r="F7" s="24" t="s">
        <v>24</v>
      </c>
      <c r="G7" s="24" t="s">
        <v>93</v>
      </c>
      <c r="H7" s="24" t="s">
        <v>94</v>
      </c>
      <c r="I7" s="7">
        <v>3</v>
      </c>
      <c r="J7" s="7">
        <v>4</v>
      </c>
      <c r="K7" s="7">
        <v>5</v>
      </c>
      <c r="L7" s="6"/>
      <c r="M7" s="7"/>
    </row>
    <row r="8" spans="1:13" ht="136.5" customHeight="1" x14ac:dyDescent="0.3">
      <c r="A8" s="19">
        <v>2.4</v>
      </c>
      <c r="B8" s="40"/>
      <c r="C8" s="97" t="s">
        <v>25</v>
      </c>
      <c r="D8" s="25" t="s">
        <v>95</v>
      </c>
      <c r="E8" s="25" t="s">
        <v>26</v>
      </c>
      <c r="F8" s="25" t="s">
        <v>77</v>
      </c>
      <c r="G8" s="25" t="s">
        <v>27</v>
      </c>
      <c r="H8" s="25" t="s">
        <v>96</v>
      </c>
      <c r="I8" s="10">
        <v>3</v>
      </c>
      <c r="J8" s="10">
        <v>4</v>
      </c>
      <c r="K8" s="10">
        <v>5</v>
      </c>
      <c r="L8" s="9"/>
      <c r="M8" s="10"/>
    </row>
    <row r="9" spans="1:13" ht="125.5" customHeight="1" x14ac:dyDescent="0.3">
      <c r="A9" s="17">
        <v>2.5</v>
      </c>
      <c r="B9" s="30" t="s">
        <v>28</v>
      </c>
      <c r="C9" s="97" t="s">
        <v>29</v>
      </c>
      <c r="D9" s="24" t="s">
        <v>97</v>
      </c>
      <c r="E9" s="24" t="s">
        <v>98</v>
      </c>
      <c r="F9" s="24" t="s">
        <v>99</v>
      </c>
      <c r="G9" s="24" t="s">
        <v>30</v>
      </c>
      <c r="H9" s="24" t="s">
        <v>31</v>
      </c>
      <c r="I9" s="7">
        <v>3</v>
      </c>
      <c r="J9" s="7">
        <v>4</v>
      </c>
      <c r="K9" s="7">
        <v>5</v>
      </c>
      <c r="L9" s="20"/>
      <c r="M9" s="7"/>
    </row>
    <row r="10" spans="1:13" ht="116" x14ac:dyDescent="0.3">
      <c r="A10" s="19">
        <v>2.6</v>
      </c>
      <c r="B10" s="31"/>
      <c r="C10" s="97" t="s">
        <v>34</v>
      </c>
      <c r="D10" s="25" t="s">
        <v>110</v>
      </c>
      <c r="E10" s="25" t="s">
        <v>35</v>
      </c>
      <c r="F10" s="25" t="s">
        <v>111</v>
      </c>
      <c r="G10" s="25" t="s">
        <v>112</v>
      </c>
      <c r="H10" s="25" t="s">
        <v>113</v>
      </c>
      <c r="I10" s="10">
        <v>3</v>
      </c>
      <c r="J10" s="10">
        <v>4</v>
      </c>
      <c r="K10" s="10">
        <v>5</v>
      </c>
      <c r="L10" s="9"/>
      <c r="M10" s="10"/>
    </row>
    <row r="11" spans="1:13" ht="101.5" x14ac:dyDescent="0.3">
      <c r="A11" s="17">
        <v>2.7</v>
      </c>
      <c r="B11" s="31"/>
      <c r="C11" s="97" t="s">
        <v>65</v>
      </c>
      <c r="D11" s="24" t="s">
        <v>114</v>
      </c>
      <c r="E11" s="24" t="s">
        <v>62</v>
      </c>
      <c r="F11" s="24" t="s">
        <v>79</v>
      </c>
      <c r="G11" s="24" t="s">
        <v>115</v>
      </c>
      <c r="H11" s="24" t="s">
        <v>116</v>
      </c>
      <c r="I11" s="7">
        <v>3</v>
      </c>
      <c r="J11" s="7">
        <v>4</v>
      </c>
      <c r="K11" s="7">
        <v>5</v>
      </c>
      <c r="L11" s="6"/>
      <c r="M11" s="7"/>
    </row>
    <row r="12" spans="1:13" ht="174" x14ac:dyDescent="0.3">
      <c r="A12" s="98">
        <v>2.8</v>
      </c>
      <c r="B12" s="32"/>
      <c r="C12" s="97" t="s">
        <v>41</v>
      </c>
      <c r="D12" s="99" t="s">
        <v>42</v>
      </c>
      <c r="E12" s="99" t="s">
        <v>118</v>
      </c>
      <c r="F12" s="99" t="s">
        <v>43</v>
      </c>
      <c r="G12" s="99" t="s">
        <v>119</v>
      </c>
      <c r="H12" s="99" t="s">
        <v>120</v>
      </c>
      <c r="I12" s="10">
        <v>3</v>
      </c>
      <c r="J12" s="10">
        <v>4</v>
      </c>
      <c r="K12" s="10">
        <v>5</v>
      </c>
      <c r="L12" s="11"/>
      <c r="M12" s="100"/>
    </row>
    <row r="13" spans="1:13" ht="141.5" customHeight="1" x14ac:dyDescent="0.3">
      <c r="A13" s="17">
        <v>2.9</v>
      </c>
      <c r="B13" s="28" t="s">
        <v>48</v>
      </c>
      <c r="C13" s="97" t="s">
        <v>48</v>
      </c>
      <c r="D13" s="24" t="s">
        <v>124</v>
      </c>
      <c r="E13" s="24" t="s">
        <v>49</v>
      </c>
      <c r="F13" s="24" t="s">
        <v>125</v>
      </c>
      <c r="G13" s="24" t="s">
        <v>50</v>
      </c>
      <c r="H13" s="24" t="s">
        <v>126</v>
      </c>
      <c r="I13" s="7">
        <v>3</v>
      </c>
      <c r="J13" s="7">
        <v>4</v>
      </c>
      <c r="K13" s="7">
        <v>5</v>
      </c>
      <c r="L13" s="6"/>
      <c r="M13" s="7"/>
    </row>
    <row r="14" spans="1:13" ht="137.5" customHeight="1" x14ac:dyDescent="0.3">
      <c r="A14" s="21">
        <v>2.1</v>
      </c>
      <c r="B14" s="28" t="s">
        <v>51</v>
      </c>
      <c r="C14" s="97" t="s">
        <v>52</v>
      </c>
      <c r="D14" s="26" t="s">
        <v>53</v>
      </c>
      <c r="E14" s="26" t="s">
        <v>127</v>
      </c>
      <c r="F14" s="26" t="s">
        <v>128</v>
      </c>
      <c r="G14" s="26" t="s">
        <v>129</v>
      </c>
      <c r="H14" s="26" t="s">
        <v>130</v>
      </c>
      <c r="I14" s="10">
        <v>3</v>
      </c>
      <c r="J14" s="10">
        <v>4</v>
      </c>
      <c r="K14" s="10">
        <v>5</v>
      </c>
      <c r="L14" s="22"/>
      <c r="M14" s="10"/>
    </row>
    <row r="15" spans="1:13" ht="10" customHeight="1" x14ac:dyDescent="0.3"/>
  </sheetData>
  <mergeCells count="6">
    <mergeCell ref="A1:M1"/>
    <mergeCell ref="B2:H2"/>
    <mergeCell ref="A3:C4"/>
    <mergeCell ref="L3:M3"/>
    <mergeCell ref="B5:B8"/>
    <mergeCell ref="B9:B12"/>
  </mergeCells>
  <dataValidations count="1">
    <dataValidation type="list" allowBlank="1" showInputMessage="1" showErrorMessage="1" sqref="I5:K14" xr:uid="{DDB69EBB-23FB-4E95-960C-843A2DAC68F3}">
      <formula1>Estados2</formula1>
    </dataValidation>
  </dataValidations>
  <printOptions horizontalCentered="1" verticalCentered="1"/>
  <pageMargins left="0" right="0" top="0.39370078740157483" bottom="0.39370078740157483" header="0" footer="0"/>
  <pageSetup scal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Plan</vt:lpstr>
      <vt:lpstr>Management</vt:lpstr>
      <vt:lpstr>Value Streams</vt:lpstr>
      <vt:lpstr>Sales</vt:lpstr>
      <vt:lpstr>Mkt</vt:lpstr>
      <vt:lpstr>Finance</vt:lpstr>
      <vt:lpstr>HR</vt:lpstr>
      <vt:lpstr>IT</vt:lpstr>
      <vt:lpstr>Quality</vt:lpstr>
      <vt:lpstr>Maintenance</vt:lpstr>
      <vt:lpstr>Culture</vt:lpstr>
    </vt:vector>
  </TitlesOfParts>
  <Company>BARRINOLAS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Reyes torres</dc:creator>
  <cp:lastModifiedBy>mi compu</cp:lastModifiedBy>
  <dcterms:created xsi:type="dcterms:W3CDTF">2013-01-11T15:43:24Z</dcterms:created>
  <dcterms:modified xsi:type="dcterms:W3CDTF">2022-02-14T23:27:21Z</dcterms:modified>
</cp:coreProperties>
</file>